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ata\Rahoitusosuudet\"/>
    </mc:Choice>
  </mc:AlternateContent>
  <bookViews>
    <workbookView showHorizontalScroll="0" xWindow="0" yWindow="0" windowWidth="19200" windowHeight="7310" tabRatio="598"/>
  </bookViews>
  <sheets>
    <sheet name=" LAADINTAOHJE" sheetId="3" r:id="rId1"/>
    <sheet name="1. HAKULOMAKE" sheetId="4" r:id="rId2"/>
    <sheet name="2.  LIITTEET" sheetId="7" r:id="rId3"/>
    <sheet name="3.JÄSENMÄÄRÄ" sheetId="31" r:id="rId4"/>
    <sheet name="4. TULOSLASKELMA JA TASE" sheetId="29" r:id="rId5"/>
    <sheet name="5.ANSIOPVRLOMAKE" sheetId="32" r:id="rId6"/>
    <sheet name="6. VIRALLINEN TP-KAAVA" sheetId="30" r:id="rId7"/>
  </sheets>
  <calcPr calcId="152511"/>
</workbook>
</file>

<file path=xl/calcChain.xml><?xml version="1.0" encoding="utf-8"?>
<calcChain xmlns="http://schemas.openxmlformats.org/spreadsheetml/2006/main">
  <c r="D253" i="29" l="1"/>
  <c r="E53" i="32" l="1"/>
  <c r="D90" i="29" l="1"/>
  <c r="A1" i="32" l="1"/>
  <c r="A2" i="32"/>
  <c r="G8" i="32"/>
  <c r="G10" i="32"/>
  <c r="G12" i="32"/>
  <c r="D15" i="32"/>
  <c r="E15" i="32"/>
  <c r="F15" i="32"/>
  <c r="G15" i="32" s="1"/>
  <c r="D20" i="32"/>
  <c r="E20" i="32"/>
  <c r="G20" i="32"/>
  <c r="E24" i="32"/>
  <c r="G24" i="32" s="1"/>
  <c r="F24" i="32"/>
  <c r="D27" i="32"/>
  <c r="F27" i="32"/>
  <c r="D28" i="32"/>
  <c r="E28" i="32"/>
  <c r="F28" i="32"/>
  <c r="D29" i="32"/>
  <c r="E29" i="32"/>
  <c r="E31" i="32" s="1"/>
  <c r="F29" i="32"/>
  <c r="D30" i="32"/>
  <c r="E30" i="32"/>
  <c r="F31" i="32"/>
  <c r="F53" i="32" s="1"/>
  <c r="F70" i="32" s="1"/>
  <c r="D33" i="32"/>
  <c r="E33" i="32"/>
  <c r="G33" i="32"/>
  <c r="H33" i="32"/>
  <c r="F37" i="32"/>
  <c r="F61" i="32" s="1"/>
  <c r="G44" i="32"/>
  <c r="E45" i="32"/>
  <c r="F45" i="32"/>
  <c r="C58" i="32"/>
  <c r="E59" i="32" s="1"/>
  <c r="F59" i="32" s="1"/>
  <c r="D61" i="32"/>
  <c r="D206" i="29"/>
  <c r="D53" i="29"/>
  <c r="A1" i="30"/>
  <c r="A2" i="30"/>
  <c r="D18" i="30"/>
  <c r="F18" i="30"/>
  <c r="D29" i="30"/>
  <c r="F29" i="30"/>
  <c r="F40" i="30" s="1"/>
  <c r="F50" i="30" s="1"/>
  <c r="F66" i="30" s="1"/>
  <c r="F78" i="30" s="1"/>
  <c r="F81" i="30" s="1"/>
  <c r="D35" i="30"/>
  <c r="F35" i="30"/>
  <c r="D40" i="30"/>
  <c r="D50" i="30" s="1"/>
  <c r="D66" i="30" s="1"/>
  <c r="D78" i="30" s="1"/>
  <c r="D81" i="30" s="1"/>
  <c r="D48" i="30"/>
  <c r="F48" i="30"/>
  <c r="D64" i="30"/>
  <c r="F64" i="30"/>
  <c r="D76" i="30"/>
  <c r="F76" i="30"/>
  <c r="D93" i="30"/>
  <c r="D107" i="30"/>
  <c r="D130" i="30"/>
  <c r="F93" i="30"/>
  <c r="F107" i="30"/>
  <c r="D100" i="30"/>
  <c r="F100" i="30"/>
  <c r="D106" i="30"/>
  <c r="F106" i="30"/>
  <c r="D114" i="30"/>
  <c r="D129" i="30"/>
  <c r="F114" i="30"/>
  <c r="F129" i="30"/>
  <c r="F122" i="30"/>
  <c r="D123" i="30"/>
  <c r="D127" i="30"/>
  <c r="F127" i="30"/>
  <c r="D139" i="30"/>
  <c r="F139" i="30"/>
  <c r="D143" i="30"/>
  <c r="D163" i="30"/>
  <c r="F143" i="30"/>
  <c r="F163" i="30"/>
  <c r="D150" i="30"/>
  <c r="F150" i="30"/>
  <c r="D162" i="30"/>
  <c r="F162" i="30"/>
  <c r="A1" i="29"/>
  <c r="A2" i="29"/>
  <c r="D13" i="29"/>
  <c r="D21" i="29"/>
  <c r="D29" i="29"/>
  <c r="D47" i="29"/>
  <c r="D66" i="29"/>
  <c r="D76" i="29"/>
  <c r="D83" i="29"/>
  <c r="D102" i="29"/>
  <c r="D108" i="29"/>
  <c r="D128" i="29"/>
  <c r="D144" i="29"/>
  <c r="D156" i="29"/>
  <c r="D172" i="29"/>
  <c r="D179" i="29"/>
  <c r="D185" i="29"/>
  <c r="D194" i="29"/>
  <c r="D213" i="29"/>
  <c r="D222" i="29"/>
  <c r="D226" i="29"/>
  <c r="D231" i="29"/>
  <c r="D244" i="29"/>
  <c r="D250" i="29"/>
  <c r="D259" i="29"/>
  <c r="D265" i="29"/>
  <c r="D278" i="29"/>
  <c r="D285" i="29"/>
  <c r="D293" i="29"/>
  <c r="D298" i="29"/>
  <c r="D302" i="29"/>
  <c r="D306" i="29"/>
  <c r="A1" i="31"/>
  <c r="A2" i="31"/>
  <c r="G12" i="31"/>
  <c r="G14" i="31"/>
  <c r="G20" i="31"/>
  <c r="A1" i="7"/>
  <c r="A2" i="7"/>
  <c r="D78" i="29"/>
  <c r="F130" i="30"/>
  <c r="D31" i="32" l="1"/>
  <c r="E70" i="32"/>
  <c r="E35" i="32"/>
  <c r="E42" i="32" s="1"/>
  <c r="D64" i="32"/>
  <c r="F35" i="32"/>
  <c r="D31" i="29"/>
  <c r="D32" i="29" s="1"/>
  <c r="D85" i="29"/>
  <c r="D129" i="29"/>
  <c r="D50" i="29"/>
  <c r="D55" i="29" s="1"/>
  <c r="D94" i="29" s="1"/>
  <c r="D131" i="29" s="1"/>
  <c r="D146" i="29" s="1"/>
  <c r="D157" i="29" s="1"/>
  <c r="D161" i="29" s="1"/>
  <c r="D227" i="29"/>
  <c r="D234" i="29" s="1"/>
  <c r="D308" i="29"/>
  <c r="D310" i="29" s="1"/>
  <c r="D187" i="29"/>
  <c r="E63" i="32" l="1"/>
  <c r="E66" i="32" s="1"/>
  <c r="E73" i="32" s="1"/>
  <c r="E75" i="32" s="1"/>
  <c r="F63" i="32"/>
  <c r="F66" i="32" s="1"/>
  <c r="F73" i="32" s="1"/>
  <c r="F75" i="32" s="1"/>
  <c r="D236" i="29"/>
</calcChain>
</file>

<file path=xl/sharedStrings.xml><?xml version="1.0" encoding="utf-8"?>
<sst xmlns="http://schemas.openxmlformats.org/spreadsheetml/2006/main" count="560" uniqueCount="423">
  <si>
    <t>LOMAKKEET</t>
  </si>
  <si>
    <t xml:space="preserve">2. Jäljennös tase-erittelyistä  </t>
  </si>
  <si>
    <t xml:space="preserve">3. Jäljennös liitetietojen erittelyistä </t>
  </si>
  <si>
    <t>4. Jäljennös tilintarkastuskertomuksesta</t>
  </si>
  <si>
    <t>Ajankohdat</t>
  </si>
  <si>
    <t>Miehet</t>
  </si>
  <si>
    <t>Naiset</t>
  </si>
  <si>
    <t>Yhteensä</t>
  </si>
  <si>
    <t>=</t>
  </si>
  <si>
    <t xml:space="preserve">Joista ammattiliittoon kuulumattomia yksittäisjäseniä </t>
  </si>
  <si>
    <t xml:space="preserve">    Muut saamiset</t>
  </si>
  <si>
    <t>VAKUUTUSTOIMINTA</t>
  </si>
  <si>
    <t>TUOTOT</t>
  </si>
  <si>
    <t>Jäsenmaksut</t>
  </si>
  <si>
    <t>Oikaisuerä edelliseltä vuodelta</t>
  </si>
  <si>
    <t>Henkilöstökulut</t>
  </si>
  <si>
    <t>Jäsenmaksukulut</t>
  </si>
  <si>
    <t>Työttömyyskassojen Tukikassan jäsenmaksu</t>
  </si>
  <si>
    <t>Muut hallintokulut</t>
  </si>
  <si>
    <t>Toimistokulut</t>
  </si>
  <si>
    <t>Kassan kokouksen kulut</t>
  </si>
  <si>
    <t>Henkilöstön matkakulut</t>
  </si>
  <si>
    <t>Tiedotuskulut</t>
  </si>
  <si>
    <t>Liiton veloittamat tiedotuskulut</t>
  </si>
  <si>
    <t>Vuokratuotot</t>
  </si>
  <si>
    <t>Lahjoitukset</t>
  </si>
  <si>
    <t>Tukikassan tasoitus</t>
  </si>
  <si>
    <t>Valtion lisäosuus</t>
  </si>
  <si>
    <t>Jäsenmaksun tasaus</t>
  </si>
  <si>
    <t>VASTAAVAA</t>
  </si>
  <si>
    <t>VASTATTAVAA</t>
  </si>
  <si>
    <t>OMA PÄÄOMA</t>
  </si>
  <si>
    <t>Tasoitusrahasto</t>
  </si>
  <si>
    <t>Tasoitusrahasto 1.1.</t>
  </si>
  <si>
    <t>Tilikauden ylijäämä (alijäämä)</t>
  </si>
  <si>
    <t>VIERAS PÄÄOMA</t>
  </si>
  <si>
    <t>Pitkäaikainen</t>
  </si>
  <si>
    <t>Lyhytaikainen</t>
  </si>
  <si>
    <t xml:space="preserve">   Siirtovelat liitolle</t>
  </si>
  <si>
    <t xml:space="preserve">   Muut siirtovelat</t>
  </si>
  <si>
    <t xml:space="preserve">   Lainat liitolta</t>
  </si>
  <si>
    <t xml:space="preserve">   Muut lyhytaikaiset velat</t>
  </si>
  <si>
    <t>-</t>
  </si>
  <si>
    <t/>
  </si>
  <si>
    <t>TULOSLASKELMAN JA TASEEN YKSITYISKOHTAINEN ERITTELY</t>
  </si>
  <si>
    <t xml:space="preserve"> VAKUUTUSMAKSUTUOTOT</t>
  </si>
  <si>
    <t>+/-</t>
  </si>
  <si>
    <t xml:space="preserve">TVR:n osuus hallintokuluihin, vuorottelukorvaukset </t>
  </si>
  <si>
    <t xml:space="preserve">Muut vakuutustoiminnan tuotot </t>
  </si>
  <si>
    <t>T u o t o t    y h t e e n s ä</t>
  </si>
  <si>
    <t>KORVAUSKULUT</t>
  </si>
  <si>
    <t>Maksetut korvaukset</t>
  </si>
  <si>
    <t xml:space="preserve">   Vuorottelukorvaukset</t>
  </si>
  <si>
    <t>Maksetut korvaukset yhteensä</t>
  </si>
  <si>
    <t>Muiden osuudet korvauksista</t>
  </si>
  <si>
    <t xml:space="preserve">   Työttömyysvakuutusrahasto</t>
  </si>
  <si>
    <t>Muiden osuudet korvauksista yhteensä</t>
  </si>
  <si>
    <t>Korvausvastuun muutos</t>
  </si>
  <si>
    <t xml:space="preserve">Maksamattomien vuorottelukorvausten korvausvastuun muutos </t>
  </si>
  <si>
    <t>Korvausvastuun muutokset yhteensä</t>
  </si>
  <si>
    <t>Takaisinperintäsaamisten kulukirjaukset</t>
  </si>
  <si>
    <t>Takaisinperintäsaamisten kulukirjaukset yhteensä</t>
  </si>
  <si>
    <t>K o r v a u s k u l u t   y h t e e n s ä</t>
  </si>
  <si>
    <t>Palkat ja palkkiot</t>
  </si>
  <si>
    <t>Henkilösivukulut</t>
  </si>
  <si>
    <t>Poistot</t>
  </si>
  <si>
    <t>Tarkastusmaksukulut</t>
  </si>
  <si>
    <t>Työttömyyskassojen Yhteisjärjestön jäsenmaksu</t>
  </si>
  <si>
    <t>Etuuksien maksatuskulut</t>
  </si>
  <si>
    <t>Ostetut tietojenkäsittelypalvelut</t>
  </si>
  <si>
    <t xml:space="preserve">Liitolta ostetut henkilöstöpalvelut </t>
  </si>
  <si>
    <t>Liiton veloittamat muut kulut</t>
  </si>
  <si>
    <t>Muilta ostetut muut palvelut</t>
  </si>
  <si>
    <t>Toimistotilan kulut</t>
  </si>
  <si>
    <t>Liiton veloittamat kassan kokouksen kulut</t>
  </si>
  <si>
    <t>Valtuuskunnan kulut</t>
  </si>
  <si>
    <t>Liiton veloittamat valtuuskunnan kulut</t>
  </si>
  <si>
    <t>Hallituksen kulut</t>
  </si>
  <si>
    <t>Liiton veloittamat hallituksen kulut</t>
  </si>
  <si>
    <t>Henkilöstön muut kulut</t>
  </si>
  <si>
    <t>Tuotot osakkeista ja osuuksista</t>
  </si>
  <si>
    <t>Korkotuotot pysyvien vastaavien sijoituksista</t>
  </si>
  <si>
    <t>Muut korkotuotot</t>
  </si>
  <si>
    <t xml:space="preserve">Muut sijoitus- ja rahoitustuotot </t>
  </si>
  <si>
    <t xml:space="preserve">Arvonalentumiset pysyvien vastaavien sijoituksista </t>
  </si>
  <si>
    <t xml:space="preserve">Arvonalentumiset rahoitusarvopapereista </t>
  </si>
  <si>
    <t xml:space="preserve">Korkokulut </t>
  </si>
  <si>
    <t xml:space="preserve">Muut sijoitus- ja rahoituskulut </t>
  </si>
  <si>
    <t>Työttömyyskassojen Tukisäätion avustus</t>
  </si>
  <si>
    <t xml:space="preserve"> PYSYVÄT VASTAAVAT</t>
  </si>
  <si>
    <t>Aineettomat oikeudet</t>
  </si>
  <si>
    <t>Muut pitkävaikutteiset menot</t>
  </si>
  <si>
    <t>Ennakkomaksut</t>
  </si>
  <si>
    <t>Maa- ja vesialueet</t>
  </si>
  <si>
    <t>Rakennukset ja rakennelmat</t>
  </si>
  <si>
    <t>Koneet ja kalusto</t>
  </si>
  <si>
    <t>Muut aineelliset hyödykkeet</t>
  </si>
  <si>
    <t>Ennakkomaksut ja keskeneräiset hankinnat</t>
  </si>
  <si>
    <t>Kiinteistö- ja asunto-osakkeet</t>
  </si>
  <si>
    <t>Muut osakkeet ja osuudet</t>
  </si>
  <si>
    <t>Joukkovelkakirjasijoitukset</t>
  </si>
  <si>
    <t>Muut saamiset</t>
  </si>
  <si>
    <t>Pitkäaikaiset saamiset</t>
  </si>
  <si>
    <t>Lainasaamiset</t>
  </si>
  <si>
    <t>Lyhytaikaiset saamiset</t>
  </si>
  <si>
    <t xml:space="preserve">   TVR:n osuudesta hallintokuluihin</t>
  </si>
  <si>
    <t>Vakuutusmaksusaamiset</t>
  </si>
  <si>
    <t xml:space="preserve">    Takaisinperintäsaamiset jäseniltä</t>
  </si>
  <si>
    <t xml:space="preserve">    Takaisinperintäsaamiset verovirastolta</t>
  </si>
  <si>
    <t>Siirtosaamiset</t>
  </si>
  <si>
    <t xml:space="preserve">     Siirtosaamiset liitolta</t>
  </si>
  <si>
    <t xml:space="preserve">     Muut siirtosaamiset</t>
  </si>
  <si>
    <t>Osakkeet ja osuudet</t>
  </si>
  <si>
    <t>Muut arvopaperit</t>
  </si>
  <si>
    <t>Käytetty ed.tilikauden alijäämän kattamiseen (-)</t>
  </si>
  <si>
    <t>Siirretty edellisen tilikauden ylijäämästä (+)</t>
  </si>
  <si>
    <t>Edellisten tilikausien ylijäämä (alijäämä)</t>
  </si>
  <si>
    <t xml:space="preserve">1.1. </t>
  </si>
  <si>
    <t>Edellisen tilikauden ylijäämä (alijäämä)</t>
  </si>
  <si>
    <t>Katettu tasoitusrahastosta (+)</t>
  </si>
  <si>
    <t>Siirretty tasoitusrahastoon (-)</t>
  </si>
  <si>
    <t>TILINPÄÄTÖSSIIRTOJEN KERTYMÄ</t>
  </si>
  <si>
    <t>PAKOLLISET VARAUKSET</t>
  </si>
  <si>
    <t>Eläkevaraukset</t>
  </si>
  <si>
    <t>Eläkevaraukset 1.1.</t>
  </si>
  <si>
    <t>Tilikauden lisäys (+), vähennys  (-)</t>
  </si>
  <si>
    <t>Lainat rahoituslaitoksilta</t>
  </si>
  <si>
    <t>Eläkelainat</t>
  </si>
  <si>
    <t>Muut velat</t>
  </si>
  <si>
    <t>Saadut ennakot</t>
  </si>
  <si>
    <t>Ennakonpidätysvelka korvauksista</t>
  </si>
  <si>
    <t xml:space="preserve">   Ennakonpidätysvelka vuorottelukorvauksista</t>
  </si>
  <si>
    <t>Korvausvastuu</t>
  </si>
  <si>
    <t>Siirtovelat</t>
  </si>
  <si>
    <t xml:space="preserve">V a s t a t t a v a a    y h t e e n s ä </t>
  </si>
  <si>
    <t>TULOSLASKELMAN JA TASEEN KAAVA</t>
  </si>
  <si>
    <t xml:space="preserve">TULOSLASKELMA </t>
  </si>
  <si>
    <t xml:space="preserve"> T u o t o t  y h t e e n s ä </t>
  </si>
  <si>
    <t xml:space="preserve">TASE </t>
  </si>
  <si>
    <t xml:space="preserve">1. Keskimääräinen jäsenluku: Alkavan 100 jäsenen </t>
  </si>
  <si>
    <t>Laskentaperusteet yhteensä</t>
  </si>
  <si>
    <t>YHTEENVETO:</t>
  </si>
  <si>
    <t>Etuudet yhteensä</t>
  </si>
  <si>
    <t>TVR</t>
  </si>
  <si>
    <t>LIITTEET</t>
  </si>
  <si>
    <t>JÄSENMÄÄRÄT</t>
  </si>
  <si>
    <t xml:space="preserve"> </t>
  </si>
  <si>
    <t xml:space="preserve">H A K E M U S </t>
  </si>
  <si>
    <t>Työttömyyskassan nimi:</t>
  </si>
  <si>
    <t>Rekisterinumero:</t>
  </si>
  <si>
    <t>Työttömyyskassan osoite:</t>
  </si>
  <si>
    <t>Liitteet toimitetaan erillisen luettelon mukaisesti.</t>
  </si>
  <si>
    <t>TULOSLASKELMA</t>
  </si>
  <si>
    <t>JA TASE</t>
  </si>
  <si>
    <t>1. Tasekirja</t>
  </si>
  <si>
    <t xml:space="preserve">2. Liitteet </t>
  </si>
  <si>
    <t>3. Ilmoitus työttömyyskassan jäsenmäärästä</t>
  </si>
  <si>
    <t xml:space="preserve">4. Tuloslaskelman ja taseen yksityiskohtainen erittely  </t>
  </si>
  <si>
    <t>Yhteyshenkilön nimi, puhelin ja SÄHKÖPOSTIOSOITE:</t>
  </si>
  <si>
    <t>HAKULOMAKE</t>
  </si>
  <si>
    <t xml:space="preserve"> ILMOITUS TYÖTTÖMYYSKASSAN JÄSENMÄÄRÄSTÄ</t>
  </si>
  <si>
    <t>VALTIONOSUUDEN, TYÖTTÖMYYSVAKUUTUSRAHASTON OSUUDEN JA</t>
  </si>
  <si>
    <t>HALLINTOKULUIHIN  KOHDISTUVIEN OSUUKSIEN VALMISTELUA VARTEN</t>
  </si>
  <si>
    <t>(linkittyy Taulukkoon 5 kohtaan: STM:n os.hall.kuluista)</t>
  </si>
  <si>
    <t xml:space="preserve">Työttömyysvakuutusrahaston  osuus hallintokuluihin </t>
  </si>
  <si>
    <t xml:space="preserve">Tilityssaamiset työttömyysvakuutusrahastolta </t>
  </si>
  <si>
    <t>Tilitysvelka työttömyysvakuutusrahastolle</t>
  </si>
  <si>
    <t>Työttömyyskassan johtajan allekirjoitus</t>
  </si>
  <si>
    <t xml:space="preserve">TVR:n osuus hallintokuluihin </t>
  </si>
  <si>
    <t>Peruspäiväraha, jäsenkohtaisen osuuden peruste</t>
  </si>
  <si>
    <t>2. Ansiopäivärahapäätösten lkm</t>
  </si>
  <si>
    <t>nnn</t>
  </si>
  <si>
    <t>Vähennetään saadut hallintokuluennakot:</t>
  </si>
  <si>
    <t>Muut ansiopäivärahat</t>
  </si>
  <si>
    <t>hallintokuluista</t>
  </si>
  <si>
    <t>etuuksien perusteella hallintokuluihin</t>
  </si>
  <si>
    <t xml:space="preserve">Lisäpäivien ansiopäivärahat </t>
  </si>
  <si>
    <t>TVR:n osuus lisäpäivien ansiopäivärahoista</t>
  </si>
  <si>
    <t>Vieras pääoma yhteensä</t>
  </si>
  <si>
    <t xml:space="preserve">TVR:n osuus hallintokuluihin, ansiopäivärahat </t>
  </si>
  <si>
    <t>Osuudet hallintokuluihin ja muut vakuutustoiminnan tuotot yhteensä</t>
  </si>
  <si>
    <t>Lomautusajan ja sääestepäivien ansiopäivärahat</t>
  </si>
  <si>
    <t>TVR:n osuus lomautusajan ja sääestepäivien ansiopäivärahoista</t>
  </si>
  <si>
    <t xml:space="preserve">Maksamattomien ansiopäivärahojen korvausvastuun muutos </t>
  </si>
  <si>
    <t xml:space="preserve">   TVR:n osuudesta lisäpäivien ansiopäivärahoihin</t>
  </si>
  <si>
    <t xml:space="preserve">   TVR:n osuudesta vuorottelukorvauksiin</t>
  </si>
  <si>
    <t xml:space="preserve">   TVR:n osuudesta muihin ansiopäivärahoihin</t>
  </si>
  <si>
    <t>HUOM! Jos yhteenvedon ja/tai hakemuksen luvut eivät ole yhtäpitävät tuloslaskelman yksityískohtaisen erittelyn kanssa, tulee erot selvittää!</t>
  </si>
  <si>
    <r>
      <t>Jäseniä keskimäärin</t>
    </r>
    <r>
      <rPr>
        <sz val="11"/>
        <rFont val="Arial Narrow"/>
        <family val="2"/>
      </rPr>
      <t xml:space="preserve"> (pyöristettynä)</t>
    </r>
  </si>
  <si>
    <t>VAKUUTUSRAHASTON OSUUDEN HAKEMISEEN LIITTYVÄ LAADINTAOHJE</t>
  </si>
  <si>
    <t>rekisterinumero, niin tiedot linkittyvät muihin taulukoihin.</t>
  </si>
  <si>
    <t>1. Hakemus valtionosuuden, työttömyysvakuutusrahaston osuuden</t>
  </si>
  <si>
    <t>ANSIOPVR-</t>
  </si>
  <si>
    <t>VUORKORV</t>
  </si>
  <si>
    <t>VIRALLINEN</t>
  </si>
  <si>
    <t>TP-KAAVA</t>
  </si>
  <si>
    <t>Tilityssaaminen/-velka</t>
  </si>
  <si>
    <t xml:space="preserve">Saaminen/velka jäsenten, päätösten ja em. </t>
  </si>
  <si>
    <t>VAKUUTUSMAKSUTUOTOT</t>
  </si>
  <si>
    <t>Jäsenmaksujen oikaisut                                             (+/-)</t>
  </si>
  <si>
    <t>VAKUUTUSTOIMINNAN MUUT TUOTOT</t>
  </si>
  <si>
    <t>Oikaisuerä edelliseltä vuodelta                                (+/-)</t>
  </si>
  <si>
    <t xml:space="preserve">TVR:n osuus hallintokuluihin, jäsenmäärän perusteella  </t>
  </si>
  <si>
    <t>TVR:n osuus hallintokuluihin ansiopvr päätösten perusteella</t>
  </si>
  <si>
    <t xml:space="preserve">Muut ansiopäivärahat, palkansaajat </t>
  </si>
  <si>
    <t>Yrittäjien  ansiopäivärahat</t>
  </si>
  <si>
    <t>Pohjoismaiden maksamat netto-osuudet  (+)</t>
  </si>
  <si>
    <t>Ansiopäivärahat yhteensä</t>
  </si>
  <si>
    <t>Vuorottelukorvaukset</t>
  </si>
  <si>
    <t>Yrittäjäkassan osuus  yrittäjien jälkisuojaetuuksista</t>
  </si>
  <si>
    <t>Työttömyysvakuutusrahasto</t>
  </si>
  <si>
    <t>TVR:n osuus muista ansiopaivärahoista</t>
  </si>
  <si>
    <t xml:space="preserve">TVR:n osuus vuorottelukorvauksista </t>
  </si>
  <si>
    <t>Valtion ja TVR:n osuus korvauksista yhteensä</t>
  </si>
  <si>
    <t>Yrittäjäkassan osuus yrittäjien jälkisuojaetuuksista</t>
  </si>
  <si>
    <t>Yrittäjäkassan osuus yhteensä</t>
  </si>
  <si>
    <t>HALLINTOKULUT</t>
  </si>
  <si>
    <t xml:space="preserve">   Eläkekulut</t>
  </si>
  <si>
    <t xml:space="preserve">   Muut henkilösivukulut</t>
  </si>
  <si>
    <t>Muut erittelemättömät hallintokulut</t>
  </si>
  <si>
    <t>Hallintokulut yhteensä</t>
  </si>
  <si>
    <t>Vakuutustoiminnan tuotto/kulujäämä</t>
  </si>
  <si>
    <t>SIJOITUS- JA RAHOITUSTOIMINTA</t>
  </si>
  <si>
    <t>Arvonalentumisten palautukset</t>
  </si>
  <si>
    <t>Arvonalentumiset pysyvien vastaavien sijoituksista (-)</t>
  </si>
  <si>
    <t>Arvonalentumiset rahoitusarvopapereista (-)</t>
  </si>
  <si>
    <t>Korkokulut (-)</t>
  </si>
  <si>
    <t>Muut sijoitus- ja rahoituskulut (-)</t>
  </si>
  <si>
    <t>Tuotto-/Kulujäämä</t>
  </si>
  <si>
    <t>MUUT TUOTOT JA KULUT</t>
  </si>
  <si>
    <t xml:space="preserve">TILIKAUDEN TULOS  </t>
  </si>
  <si>
    <t>Tilinpäätössiirrot</t>
  </si>
  <si>
    <t>Varausten vähennys (+)</t>
  </si>
  <si>
    <t>TILIKAUDEN YLIJÄÄMÄ /ALIJÄÄMÄ</t>
  </si>
  <si>
    <t>Aineettomat hyödykkeet</t>
  </si>
  <si>
    <t>Aineelliset hyödykkeet</t>
  </si>
  <si>
    <t>Sijoitukset</t>
  </si>
  <si>
    <t>Muut sijoitukset</t>
  </si>
  <si>
    <t>Pysyvät vastaavat yhteensä</t>
  </si>
  <si>
    <t>VAIHTUVAT VASTAAVAT</t>
  </si>
  <si>
    <t>Saamiset</t>
  </si>
  <si>
    <t>Tilityssaamiset yrittäjäkassoilta yrittäjien jälkisuojaetuuksista</t>
  </si>
  <si>
    <t xml:space="preserve">  Osuus muiden ansiopäivärahojen ansio-osista</t>
  </si>
  <si>
    <t>Rahoitusarvopaperit</t>
  </si>
  <si>
    <t>Rahat ja pankkisaamiset</t>
  </si>
  <si>
    <t>Vaihtuvat vastaavat yhteensä</t>
  </si>
  <si>
    <t>V a s t a a v a a   y h t e e n s ä</t>
  </si>
  <si>
    <t xml:space="preserve">   TVR:n  osuudesta lisäpäivien ansiopäivärahoihin</t>
  </si>
  <si>
    <t xml:space="preserve">   TVR:n osuudesta lomautusajan ja sääestepäivien ansiopäivärahoihin</t>
  </si>
  <si>
    <t xml:space="preserve">   TVR:n  osuudesta muihin ansiopäivärahoihin</t>
  </si>
  <si>
    <t>Tilitysvelka palkansaajakassalle yrittäjien jälkisuojaetuuksista</t>
  </si>
  <si>
    <t xml:space="preserve">  Osuus yrittäjien ansiopäivärahojen ansio-osista</t>
  </si>
  <si>
    <t xml:space="preserve">   Ennakonpidätysvelka ansiopäivärahoista</t>
  </si>
  <si>
    <t xml:space="preserve">  Korvausvastuu ansiopäivärahoista</t>
  </si>
  <si>
    <t xml:space="preserve">  Korvausvastuu vuorottelukorvauksista</t>
  </si>
  <si>
    <t>V a s t a t t a v a a    y h t e e n s ä</t>
  </si>
  <si>
    <t xml:space="preserve">   Yrittäjien ansiopäivärahat</t>
  </si>
  <si>
    <t xml:space="preserve">   Yrittäjäkassan osuus yrittäjien jälkisuojaetuuksista</t>
  </si>
  <si>
    <t xml:space="preserve">   Yrittäjäkassan osuus yrittäjien  jälkisuojaetuuksista</t>
  </si>
  <si>
    <t xml:space="preserve">TILIKAUDEN TULOS </t>
  </si>
  <si>
    <t>TILINPÄÄTÖSSIIRROT (SIIRTYMÄKAUDEN AJAN)</t>
  </si>
  <si>
    <t>TILIKAUDEN YLIJÄÄMÄ/ALIJÄÄMÄ</t>
  </si>
  <si>
    <t xml:space="preserve">   Lainasaamiset</t>
  </si>
  <si>
    <t xml:space="preserve">   Muut saamiset</t>
  </si>
  <si>
    <t xml:space="preserve">   Tilityssaamiset TVR:ltä</t>
  </si>
  <si>
    <t xml:space="preserve">   Tilityssaamiset yr.kassoilta yritt. jälkisuojaetuuksista</t>
  </si>
  <si>
    <t xml:space="preserve">   Vakuutusmaksusaamiset</t>
  </si>
  <si>
    <t xml:space="preserve">   Siirtosaamiset</t>
  </si>
  <si>
    <t>Tilinpäätössiirtojen kertymä</t>
  </si>
  <si>
    <t>Pakolliset varaukset</t>
  </si>
  <si>
    <t xml:space="preserve">Eläkevaraukset </t>
  </si>
  <si>
    <t xml:space="preserve">   Lainat rahoituslaitoksilta</t>
  </si>
  <si>
    <t xml:space="preserve">   Eläkelainat</t>
  </si>
  <si>
    <t xml:space="preserve">   Muut velat</t>
  </si>
  <si>
    <t xml:space="preserve">   Lainat rahoituslaitoksilta   </t>
  </si>
  <si>
    <t xml:space="preserve">   Saadut ennakot</t>
  </si>
  <si>
    <t xml:space="preserve">   Tilitysvelka TVR:lle</t>
  </si>
  <si>
    <t xml:space="preserve">   Tilitysvelka ps-kassalle yrittäjien jälkisuojaetuuksista</t>
  </si>
  <si>
    <t xml:space="preserve">   Ennakonpidätysvelka korvauksista</t>
  </si>
  <si>
    <t xml:space="preserve">   Korvausvastuu</t>
  </si>
  <si>
    <t xml:space="preserve">   Siirtovelat</t>
  </si>
  <si>
    <t xml:space="preserve">A1. Ansiopäivärahat, palkansaajat </t>
  </si>
  <si>
    <t>lisäpäivien ansiopäivärahat (ilman korotettuja ansio-osia)</t>
  </si>
  <si>
    <t>lomautusajan ja sääestepäivien ansiopäivärahat (ilman kor…)</t>
  </si>
  <si>
    <t>Yrittäjäkassa</t>
  </si>
  <si>
    <t>A2. Ansiopäivärahat, yrittäjät</t>
  </si>
  <si>
    <t>111 osuus</t>
  </si>
  <si>
    <t>112 osuus</t>
  </si>
  <si>
    <t xml:space="preserve">      Pohjoismaiden maksamat netto-osuudet *)</t>
  </si>
  <si>
    <t>(Laskennalliset prosenttiosuudet PM  neton rahoitusosuuksiin</t>
  </si>
  <si>
    <t>A - B.  RAHOITUSOSUUDET YHTEENSÄ</t>
  </si>
  <si>
    <t>ANSIOPÄIVÄRAHAT, palkansaajat</t>
  </si>
  <si>
    <t>ANSIOPÄIVÄRAHAT, yrittäjät</t>
  </si>
  <si>
    <t>C. Vähennetään valtion osuudesta Muissa EU /</t>
  </si>
  <si>
    <t>ETA-maissa maksettujen työttömyyspäivärahojen netot</t>
  </si>
  <si>
    <t xml:space="preserve">D. VALTION VELKA VÄHENNYKSEN JÄLKEEN </t>
  </si>
  <si>
    <t>Hallintokulukorvaus vuor.korv. 0,35 %</t>
  </si>
  <si>
    <t xml:space="preserve">    ja hallintokuluihin kohdistuvien osuuksien valmistelua varten </t>
  </si>
  <si>
    <t xml:space="preserve">-merkittyihin positioihin, muut kohdat </t>
  </si>
  <si>
    <t>Tarkiste%</t>
  </si>
  <si>
    <t xml:space="preserve">YHTEENSÄ </t>
  </si>
  <si>
    <t>(kohtaan viedään vain palkansaajakassan maksamien, jälkisuojan piirissä olevien etuuksien yrittäjäkassaosuudet)</t>
  </si>
  <si>
    <r>
      <t>tarkkuudella</t>
    </r>
    <r>
      <rPr>
        <sz val="9"/>
        <rFont val="Arial"/>
        <family val="2"/>
      </rPr>
      <t xml:space="preserve"> (linkittyy jäsenmäärätaulukosta)</t>
    </r>
  </si>
  <si>
    <t>JA YRITTÄJÄKASSOJEN OSUUDET JÄLKISUOJA-ANSIOPÄIVÄRAHOISTA</t>
  </si>
  <si>
    <t xml:space="preserve">Hallintokulukorvaus ansiopvrsta  0,35 % </t>
  </si>
  <si>
    <t xml:space="preserve">Hallintokulukorvaus ansiopvrpäätösten lkm perusteella </t>
  </si>
  <si>
    <t>*)</t>
  </si>
  <si>
    <t>etuuksia maksaneet palkansaajakassat.</t>
  </si>
  <si>
    <t xml:space="preserve">LAADINTAOHJE </t>
  </si>
  <si>
    <t>Tallentakaa ensimmäiseksi  1. HAKULOMAKE -taulukkoon työttömyyskassan nimi ja</t>
  </si>
  <si>
    <t>Brutto</t>
  </si>
  <si>
    <t>Netto</t>
  </si>
  <si>
    <t>RAHOITUSOSUUDET</t>
  </si>
  <si>
    <t>VUOROTTELUKORVAUKSET</t>
  </si>
  <si>
    <t>Päätösten lkm</t>
  </si>
  <si>
    <t>täydentyvät automaattisesti. Kohtiin "yrittäjäkassan osuus" vievät lukuja vain yrittäjien jälkisuoja-</t>
  </si>
  <si>
    <t>Lyhyaikaiset saamiset yhteensä</t>
  </si>
  <si>
    <t>Ao liite on mukana = x</t>
  </si>
  <si>
    <t>OSUUDET HALLINTOKULUISTA</t>
  </si>
  <si>
    <t>xxxx</t>
  </si>
  <si>
    <t>FINANSSIVALVONTA</t>
  </si>
  <si>
    <t xml:space="preserve">Hakemus liitteineen allekirjoitettuna on toimitettava Finanssivalvontaan, </t>
  </si>
  <si>
    <t>TVR:n osuus lisäpäivien korotetuista ansio-osista</t>
  </si>
  <si>
    <t xml:space="preserve">   TVR:n osuudesta vuorottelukorvauksiin </t>
  </si>
  <si>
    <t>Muiden ansiopäivärahojen korotusosat</t>
  </si>
  <si>
    <t>Kulukorvaukset</t>
  </si>
  <si>
    <t>Yrittäjien kulukorvaukset</t>
  </si>
  <si>
    <t>TVR:n osuus lomautusajan päivärahojen korot. ansio-osista</t>
  </si>
  <si>
    <t>Markkina- ja menettelytapavalvonta</t>
  </si>
  <si>
    <t xml:space="preserve">   Yrittäjien kulukorvaukset</t>
  </si>
  <si>
    <t xml:space="preserve">   Palkansaajien kulukorvukset</t>
  </si>
  <si>
    <t xml:space="preserve">   Palkansaajien ansiopäivärahat </t>
  </si>
  <si>
    <t>B.  Vähennetään valtion osuudesta ja TVR:n osuudesta:</t>
  </si>
  <si>
    <t>korotetut ansio-osat lisäpäiviin</t>
  </si>
  <si>
    <t>korotetut ansio-osat lomautusajan ansiopäivärahoihin</t>
  </si>
  <si>
    <t>muut ansiopäivärahat (ilman korotettuja ansio-osia)</t>
  </si>
  <si>
    <t>korotetut ansio-osat muihin ansiopäivärahoihin</t>
  </si>
  <si>
    <t>lisäpäivien ansiopäivärahat brutto (sis. korotetut ansio-osat)</t>
  </si>
  <si>
    <t>lomautusajan ja sääestepäivien ansiopäivärahat (sis. kor.ansio-osat)</t>
  </si>
  <si>
    <t>muut ansiopäivärahat (sis. korotetut ansio-osat)</t>
  </si>
  <si>
    <t>3.  %-osuus ansiopäivärahoista ja vuorottelukorvauksista</t>
  </si>
  <si>
    <t>Lomautusajan ansiopäivärahan korotusosat</t>
  </si>
  <si>
    <t>Lisäpäivien ansiopäivärahan korotetut ansio-osat</t>
  </si>
  <si>
    <t>TVR:n osuus muiden ansiopäivärahojen korotetuista ansio-osista</t>
  </si>
  <si>
    <t xml:space="preserve">   TVR:n osuudesta lom.ajan ja sääestepäivien  ansiopäivärahoihin </t>
  </si>
  <si>
    <r>
      <t xml:space="preserve">Taulukon 4. TULOSLASKELMA JA TASE  järjestystä tai muotoilua </t>
    </r>
    <r>
      <rPr>
        <b/>
        <sz val="11"/>
        <rFont val="Arial"/>
        <family val="2"/>
      </rPr>
      <t>ei saa muuttaa mitenkään</t>
    </r>
    <r>
      <rPr>
        <sz val="11"/>
        <rFont val="Arial"/>
        <family val="2"/>
      </rPr>
      <t>.</t>
    </r>
  </si>
  <si>
    <t>Mikäli jollain tilillä ei ole vientejä, viedään luvuiksi 0.</t>
  </si>
  <si>
    <t>6. Virallinen tilinpäätöskaava hallituksen allekirjoittamaan tilinpäätökseen</t>
  </si>
  <si>
    <t>tyottomyysvakuutus@finanssivalvonta.fi</t>
  </si>
  <si>
    <t>dima.matjushin@finanssivalvonta.fi</t>
  </si>
  <si>
    <t>Taulukoissa 3 ja 5 on vietävä luvut  vain</t>
  </si>
  <si>
    <t xml:space="preserve">HUOM! Tuloslaskelma- ja tase pitää toimittaa myös MOK 1/2011 mukaisesti KB-raporttina </t>
  </si>
  <si>
    <r>
      <t>6. Muut mahdolliset liitteet</t>
    </r>
    <r>
      <rPr>
        <sz val="11"/>
        <rFont val="Arial Narrow"/>
        <family val="2"/>
      </rPr>
      <t xml:space="preserve"> hakemuksen selventämiseksi</t>
    </r>
  </si>
  <si>
    <t>Hakemuslomakkeen  ja  laadintaohjeessa olevien muiden selvitysten lisäksi kassan tulee toimittaa</t>
  </si>
  <si>
    <t xml:space="preserve">hakemuksen mukana seuraavat liitteet (MOK 17/2013 10.1 (5)): </t>
  </si>
  <si>
    <t>5. Jäljennös tilinpäätöksen hyväksyneen hallituksen kokouksen pöytäkirjasta</t>
  </si>
  <si>
    <r>
      <t xml:space="preserve">    sisällytettävästä tuloslaskelmasta ja taseesta </t>
    </r>
    <r>
      <rPr>
        <b/>
        <sz val="11"/>
        <color rgb="FFFF0000"/>
        <rFont val="Arial"/>
        <family val="2"/>
      </rPr>
      <t xml:space="preserve">(Ei liitetä hakemukseen) </t>
    </r>
  </si>
  <si>
    <t xml:space="preserve">5. Valtion ja TVR:n osuudet ansiopäivärahoista ja </t>
  </si>
  <si>
    <t xml:space="preserve">Valtion osuus hallintokuluihin  </t>
  </si>
  <si>
    <t>Valtion osuus hallintokuluihin, jäsenmäärän perusteella</t>
  </si>
  <si>
    <t>Valtion osuus hallintokuluihin, ansiopäivärahat</t>
  </si>
  <si>
    <t xml:space="preserve">Valtion osuus hallintokuluihin, vuorottelukorvaukset </t>
  </si>
  <si>
    <t>Valtio</t>
  </si>
  <si>
    <t>Valtion osuus muista ansiopäivärahoista</t>
  </si>
  <si>
    <r>
      <t>Valtion osuus</t>
    </r>
    <r>
      <rPr>
        <sz val="10"/>
        <color rgb="FFFF0000"/>
        <rFont val="Times New Roman"/>
        <family val="1"/>
      </rPr>
      <t xml:space="preserve"> </t>
    </r>
    <r>
      <rPr>
        <sz val="10"/>
        <rFont val="Times New Roman"/>
        <family val="1"/>
      </rPr>
      <t>sääestepäivien ansiopäivärahoista</t>
    </r>
  </si>
  <si>
    <t>Valtion osuus kulukorvauksista</t>
  </si>
  <si>
    <t>Valtion osuus yrittäjien ansiopäivärahoista ja lapsikorotuksista</t>
  </si>
  <si>
    <t>Valtion osuus yrittäjien kulukorvauksista</t>
  </si>
  <si>
    <t>Valtion osuus vuorottelukorvauksista</t>
  </si>
  <si>
    <t>Tilityssaamiset valtiolta</t>
  </si>
  <si>
    <t xml:space="preserve">    Valtion osuudesta muihin ansiopäivärahoihin</t>
  </si>
  <si>
    <t xml:space="preserve">    Valtion osuudesta kulukorvauksiin</t>
  </si>
  <si>
    <t xml:space="preserve">    Valtion os. yrittäjien ansiopäivärah. perusosiin ja lapsikorotuksiin</t>
  </si>
  <si>
    <t xml:space="preserve">    Valtion osuudesta yrittäjien kulukorvauksiin</t>
  </si>
  <si>
    <t xml:space="preserve">    Valtion osuudesta hallintokuluihin </t>
  </si>
  <si>
    <t>Tilitysvelka valtiolle</t>
  </si>
  <si>
    <t xml:space="preserve">   Valtion osuudesta muihin ansiopäivärahoihin</t>
  </si>
  <si>
    <t xml:space="preserve">   Valtion osuudesta kulukorvauksiin</t>
  </si>
  <si>
    <t xml:space="preserve">   Valtion osuudesta yrittäjien ansiopvr. perusosa ja lapsikorot.</t>
  </si>
  <si>
    <t xml:space="preserve">   Valtion osuudesta yrittäjien kulukorvauksiin</t>
  </si>
  <si>
    <t xml:space="preserve">   Valtion osuudesta vuorottelukorvauksiin</t>
  </si>
  <si>
    <t xml:space="preserve">   Valtion osuudesta hallintokuluihin</t>
  </si>
  <si>
    <t xml:space="preserve">                + = Tilityssaaminen Valtio/TVR </t>
  </si>
  <si>
    <t xml:space="preserve">                /- = Tilitysvelka Valtio/TVR</t>
  </si>
  <si>
    <t xml:space="preserve">   Valtio</t>
  </si>
  <si>
    <t xml:space="preserve">   Tilityssaamiset valtiolta </t>
  </si>
  <si>
    <t xml:space="preserve">   Tilitysvelka valtiolle</t>
  </si>
  <si>
    <r>
      <t>Muut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tuotot</t>
    </r>
  </si>
  <si>
    <r>
      <t>Muut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 xml:space="preserve">kulut </t>
    </r>
  </si>
  <si>
    <r>
      <t>Muut</t>
    </r>
    <r>
      <rPr>
        <sz val="10"/>
        <color rgb="FFFF0000"/>
        <rFont val="Times New Roman"/>
        <family val="1"/>
      </rPr>
      <t xml:space="preserve"> </t>
    </r>
    <r>
      <rPr>
        <sz val="10"/>
        <rFont val="Times New Roman"/>
        <family val="1"/>
      </rPr>
      <t>tuotot</t>
    </r>
  </si>
  <si>
    <t>Muut kulut (-)</t>
  </si>
  <si>
    <t xml:space="preserve">    Valtion osuudesta vuorottelukorvauksiin</t>
  </si>
  <si>
    <t xml:space="preserve">Lisätietoja antaa raportointiasiantuntija Dima Matjushin p. +358 9 183 5588 </t>
  </si>
  <si>
    <t xml:space="preserve">Valtion osuus hallintokuluihin, liikkuvuusavustukset </t>
  </si>
  <si>
    <t>Liikkuvuusavustukset</t>
  </si>
  <si>
    <t>Valtion osuus liikkuvuusavustuksista</t>
  </si>
  <si>
    <t xml:space="preserve">Maksamattomien liikkuvuusavustusten korvausvastuun muutos </t>
  </si>
  <si>
    <t xml:space="preserve">    Valtion osuudesta liikkuvuusavustuksiin</t>
  </si>
  <si>
    <t xml:space="preserve">   Valtion osuudesta liikkuvuusavustuksiin</t>
  </si>
  <si>
    <t xml:space="preserve">   Ennakonpidätysvelka liikkuvuusavustuksista</t>
  </si>
  <si>
    <t xml:space="preserve">  Korvausvastuu liikkuvuusavustuksista</t>
  </si>
  <si>
    <t xml:space="preserve">   Liikkuvuusavustukset</t>
  </si>
  <si>
    <t>Ansiopäivärahat</t>
  </si>
  <si>
    <t>Vähennetään saadut ennakot ansiopäivärahoista, vuorkorvauksista ja liikkuvuusavustuksista</t>
  </si>
  <si>
    <t>vuorottelukorvauksiin ja liikkuvuusavustukiin</t>
  </si>
  <si>
    <t>Saaminen/velka ansiopäivärahoihin,</t>
  </si>
  <si>
    <t>E. LIIKKUVUUSAVUSTUKSET</t>
  </si>
  <si>
    <t>1.1.-31.12.2018</t>
  </si>
  <si>
    <t>31.12.2018</t>
  </si>
  <si>
    <t xml:space="preserve">Viratin kautta. KB-sovellus on ladatavissa Jakelu-palvelusta: </t>
  </si>
  <si>
    <t>TYÖTTÖMYYSKASSAN VUODEN 2019 VALTIONOSUUDEN JA TYÖTTÖMYYS-</t>
  </si>
  <si>
    <t xml:space="preserve">    Tuloslaskelma 1.1.-31.12.2019 Tase 31.12.2019</t>
  </si>
  <si>
    <t xml:space="preserve">    vuorottelukorvauksista sekä hallintokuluista 2019</t>
  </si>
  <si>
    <r>
      <t>viimeistään 30.4.2020</t>
    </r>
    <r>
      <rPr>
        <b/>
        <sz val="11"/>
        <color rgb="FFFF0000"/>
        <rFont val="Arial"/>
        <family val="2"/>
      </rPr>
      <t xml:space="preserve"> sähköpostiosoitteeseen </t>
    </r>
  </si>
  <si>
    <t xml:space="preserve">                    /          /2020</t>
  </si>
  <si>
    <t>01.01.2019</t>
  </si>
  <si>
    <t>31.12.2019</t>
  </si>
  <si>
    <t>TULOSLASKELMA 1.1. - 31.12.2019</t>
  </si>
  <si>
    <t>TASE 31.12.2019</t>
  </si>
  <si>
    <t>VALTION  JA TVR:N OSUUDET ANSIOPÄIVÄRAHOISTA, VUOROTTELUKORVAUKSISTA, LIIKKUVUUSAVUSTUKSISTA SEKÄ HALLINTOKULUISTA V.2019</t>
  </si>
  <si>
    <t>1.1.-31.12.2019</t>
  </si>
  <si>
    <t>Ansiopäivärahat, vuorottelukorvaukset ja liikkuvuusavustukset yhteensä</t>
  </si>
  <si>
    <t>https://jakelu.finanssivalvonta.fi/jakelu/index.asp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</si>
</sst>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color indexed="10"/>
      <name val="Arial Narrow"/>
      <family val="2"/>
    </font>
    <font>
      <b/>
      <sz val="11"/>
      <name val="Arial"/>
      <family val="2"/>
    </font>
    <font>
      <sz val="12"/>
      <color indexed="10"/>
      <name val="Arial Narrow"/>
      <family val="2"/>
    </font>
    <font>
      <sz val="10"/>
      <color indexed="10"/>
      <name val="Arial"/>
      <family val="2"/>
    </font>
    <font>
      <sz val="11"/>
      <color indexed="10"/>
      <name val="Arial Narrow"/>
      <family val="2"/>
    </font>
    <font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color indexed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50"/>
      <name val="Times New Roman"/>
      <family val="1"/>
    </font>
    <font>
      <b/>
      <sz val="10"/>
      <color indexed="10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b/>
      <u/>
      <sz val="8"/>
      <color indexed="10"/>
      <name val="Arial"/>
      <family val="2"/>
    </font>
    <font>
      <sz val="8"/>
      <color indexed="17"/>
      <name val="Arial"/>
      <family val="2"/>
    </font>
    <font>
      <u/>
      <sz val="8"/>
      <color indexed="1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u val="doubleAccounting"/>
      <sz val="8"/>
      <name val="Arial"/>
      <family val="2"/>
    </font>
    <font>
      <u val="doubleAccounting"/>
      <sz val="8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Times New Roman"/>
      <family val="1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228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6" fillId="0" borderId="0" xfId="0" applyFont="1" applyBorder="1"/>
    <xf numFmtId="0" fontId="5" fillId="0" borderId="0" xfId="0" applyFont="1" applyBorder="1"/>
    <xf numFmtId="0" fontId="5" fillId="0" borderId="1" xfId="0" applyFont="1" applyBorder="1"/>
    <xf numFmtId="0" fontId="10" fillId="0" borderId="0" xfId="0" applyFont="1"/>
    <xf numFmtId="1" fontId="8" fillId="0" borderId="0" xfId="0" applyNumberFormat="1" applyFont="1"/>
    <xf numFmtId="4" fontId="8" fillId="0" borderId="0" xfId="0" applyNumberFormat="1" applyFont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8" fillId="0" borderId="0" xfId="0" quotePrefix="1" applyFont="1"/>
    <xf numFmtId="0" fontId="8" fillId="0" borderId="0" xfId="0" applyFont="1" applyBorder="1"/>
    <xf numFmtId="0" fontId="11" fillId="0" borderId="0" xfId="0" applyFont="1"/>
    <xf numFmtId="0" fontId="12" fillId="0" borderId="0" xfId="0" applyFont="1"/>
    <xf numFmtId="0" fontId="0" fillId="0" borderId="0" xfId="0" applyBorder="1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13" fillId="0" borderId="0" xfId="0" applyFont="1"/>
    <xf numFmtId="4" fontId="4" fillId="0" borderId="0" xfId="0" applyNumberFormat="1" applyFont="1" applyBorder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left"/>
    </xf>
    <xf numFmtId="4" fontId="3" fillId="0" borderId="0" xfId="0" applyNumberFormat="1" applyFont="1" applyFill="1" applyBorder="1"/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4" fontId="3" fillId="0" borderId="0" xfId="0" applyNumberFormat="1" applyFont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2" fontId="3" fillId="0" borderId="0" xfId="0" applyNumberFormat="1" applyFont="1"/>
    <xf numFmtId="2" fontId="3" fillId="0" borderId="0" xfId="0" applyNumberFormat="1" applyFont="1" applyAlignment="1">
      <alignment horizontal="center"/>
    </xf>
    <xf numFmtId="2" fontId="3" fillId="0" borderId="0" xfId="0" applyNumberFormat="1" applyFont="1" applyBorder="1"/>
    <xf numFmtId="4" fontId="3" fillId="0" borderId="6" xfId="0" applyNumberFormat="1" applyFont="1" applyFill="1" applyBorder="1"/>
    <xf numFmtId="2" fontId="3" fillId="0" borderId="0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3" fontId="9" fillId="0" borderId="0" xfId="0" applyNumberFormat="1" applyFont="1"/>
    <xf numFmtId="0" fontId="15" fillId="0" borderId="0" xfId="0" applyFont="1"/>
    <xf numFmtId="0" fontId="14" fillId="0" borderId="0" xfId="0" applyFont="1" applyFill="1"/>
    <xf numFmtId="0" fontId="18" fillId="0" borderId="0" xfId="0" quotePrefix="1" applyFont="1" applyFill="1"/>
    <xf numFmtId="0" fontId="18" fillId="0" borderId="0" xfId="0" applyFont="1" applyFill="1"/>
    <xf numFmtId="0" fontId="0" fillId="0" borderId="4" xfId="0" applyBorder="1"/>
    <xf numFmtId="0" fontId="20" fillId="0" borderId="0" xfId="0" applyFont="1"/>
    <xf numFmtId="4" fontId="19" fillId="0" borderId="0" xfId="0" applyNumberFormat="1" applyFont="1" applyBorder="1"/>
    <xf numFmtId="4" fontId="19" fillId="0" borderId="0" xfId="0" applyNumberFormat="1" applyFont="1" applyFill="1" applyBorder="1" applyAlignment="1">
      <alignment horizontal="center"/>
    </xf>
    <xf numFmtId="0" fontId="21" fillId="0" borderId="0" xfId="0" applyFont="1" applyBorder="1"/>
    <xf numFmtId="0" fontId="15" fillId="0" borderId="0" xfId="0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16" fillId="0" borderId="8" xfId="0" applyFont="1" applyBorder="1"/>
    <xf numFmtId="0" fontId="6" fillId="0" borderId="8" xfId="0" applyFont="1" applyBorder="1"/>
    <xf numFmtId="0" fontId="0" fillId="0" borderId="0" xfId="0" applyBorder="1" applyAlignment="1">
      <alignment horizontal="right"/>
    </xf>
    <xf numFmtId="1" fontId="6" fillId="0" borderId="0" xfId="0" applyNumberFormat="1" applyFont="1" applyAlignment="1">
      <alignment horizontal="left"/>
    </xf>
    <xf numFmtId="0" fontId="18" fillId="0" borderId="0" xfId="0" applyFont="1" applyProtection="1"/>
    <xf numFmtId="0" fontId="22" fillId="0" borderId="0" xfId="0" applyFont="1" applyProtection="1"/>
    <xf numFmtId="17" fontId="22" fillId="0" borderId="0" xfId="0" quotePrefix="1" applyNumberFormat="1" applyFont="1" applyProtection="1"/>
    <xf numFmtId="0" fontId="18" fillId="0" borderId="0" xfId="0" applyFont="1" applyFill="1" applyBorder="1" applyProtection="1"/>
    <xf numFmtId="0" fontId="22" fillId="0" borderId="0" xfId="0" applyFont="1" applyFill="1" applyBorder="1" applyProtection="1"/>
    <xf numFmtId="0" fontId="18" fillId="0" borderId="0" xfId="0" applyFont="1" applyBorder="1" applyProtection="1"/>
    <xf numFmtId="0" fontId="22" fillId="0" borderId="0" xfId="0" applyFont="1" applyBorder="1" applyProtection="1"/>
    <xf numFmtId="0" fontId="18" fillId="0" borderId="0" xfId="0" quotePrefix="1" applyFont="1" applyBorder="1" applyProtection="1"/>
    <xf numFmtId="0" fontId="6" fillId="0" borderId="0" xfId="0" applyFont="1" applyFill="1" applyBorder="1"/>
    <xf numFmtId="14" fontId="6" fillId="0" borderId="9" xfId="0" quotePrefix="1" applyNumberFormat="1" applyFont="1" applyBorder="1"/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0" fontId="6" fillId="0" borderId="9" xfId="0" quotePrefix="1" applyFont="1" applyBorder="1"/>
    <xf numFmtId="0" fontId="6" fillId="0" borderId="10" xfId="0" applyFont="1" applyFill="1" applyBorder="1" applyAlignment="1">
      <alignment horizontal="center"/>
    </xf>
    <xf numFmtId="0" fontId="23" fillId="0" borderId="0" xfId="0" applyFont="1" applyProtection="1"/>
    <xf numFmtId="0" fontId="6" fillId="0" borderId="11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0" xfId="0" applyFont="1" applyAlignment="1">
      <alignment horizontal="left"/>
    </xf>
    <xf numFmtId="0" fontId="6" fillId="0" borderId="8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17" fillId="0" borderId="0" xfId="0" applyFont="1" applyBorder="1"/>
    <xf numFmtId="0" fontId="6" fillId="0" borderId="0" xfId="0" applyFont="1" applyAlignment="1"/>
    <xf numFmtId="3" fontId="6" fillId="2" borderId="12" xfId="0" applyNumberFormat="1" applyFont="1" applyFill="1" applyBorder="1" applyProtection="1">
      <protection locked="0"/>
    </xf>
    <xf numFmtId="3" fontId="8" fillId="2" borderId="12" xfId="0" applyNumberFormat="1" applyFont="1" applyFill="1" applyBorder="1" applyProtection="1">
      <protection locked="0"/>
    </xf>
    <xf numFmtId="0" fontId="18" fillId="0" borderId="0" xfId="0" quotePrefix="1" applyFont="1" applyProtection="1"/>
    <xf numFmtId="0" fontId="6" fillId="0" borderId="0" xfId="0" applyFont="1" applyFill="1" applyBorder="1" applyAlignment="1" applyProtection="1">
      <protection locked="0"/>
    </xf>
    <xf numFmtId="4" fontId="19" fillId="0" borderId="0" xfId="0" applyNumberFormat="1" applyFont="1" applyFill="1" applyBorder="1" applyAlignment="1">
      <alignment horizontal="left"/>
    </xf>
    <xf numFmtId="0" fontId="24" fillId="0" borderId="0" xfId="0" applyFont="1" applyProtection="1"/>
    <xf numFmtId="0" fontId="24" fillId="0" borderId="0" xfId="0" applyFont="1" applyBorder="1" applyProtection="1"/>
    <xf numFmtId="0" fontId="16" fillId="0" borderId="0" xfId="0" applyFont="1" applyProtection="1"/>
    <xf numFmtId="0" fontId="5" fillId="0" borderId="11" xfId="0" applyFont="1" applyBorder="1"/>
    <xf numFmtId="0" fontId="25" fillId="0" borderId="0" xfId="0" applyFont="1" applyFill="1"/>
    <xf numFmtId="0" fontId="26" fillId="0" borderId="0" xfId="0" applyFont="1"/>
    <xf numFmtId="0" fontId="24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0" fontId="28" fillId="0" borderId="0" xfId="0" applyFont="1"/>
    <xf numFmtId="0" fontId="25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8" fillId="0" borderId="0" xfId="0" applyFont="1" applyFill="1" applyBorder="1"/>
    <xf numFmtId="0" fontId="24" fillId="0" borderId="0" xfId="0" applyFont="1" applyFill="1" applyBorder="1" applyAlignment="1">
      <alignment horizontal="center" vertical="center"/>
    </xf>
    <xf numFmtId="4" fontId="24" fillId="0" borderId="0" xfId="0" applyNumberFormat="1" applyFont="1" applyFill="1" applyBorder="1" applyAlignment="1">
      <alignment horizontal="center" vertical="center"/>
    </xf>
    <xf numFmtId="4" fontId="24" fillId="0" borderId="0" xfId="0" applyNumberFormat="1" applyFont="1" applyFill="1" applyAlignment="1">
      <alignment horizontal="center"/>
    </xf>
    <xf numFmtId="0" fontId="28" fillId="0" borderId="0" xfId="0" applyFont="1" applyFill="1" applyBorder="1" applyAlignment="1">
      <alignment vertical="center"/>
    </xf>
    <xf numFmtId="0" fontId="28" fillId="0" borderId="0" xfId="0" quotePrefix="1" applyFont="1"/>
    <xf numFmtId="0" fontId="27" fillId="0" borderId="0" xfId="0" applyFont="1"/>
    <xf numFmtId="0" fontId="30" fillId="0" borderId="0" xfId="0" applyFont="1" applyFill="1" applyBorder="1" applyAlignment="1">
      <alignment horizontal="center"/>
    </xf>
    <xf numFmtId="0" fontId="14" fillId="0" borderId="13" xfId="0" applyFont="1" applyFill="1" applyBorder="1"/>
    <xf numFmtId="0" fontId="14" fillId="0" borderId="0" xfId="0" applyFont="1" applyFill="1" applyBorder="1" applyAlignment="1">
      <alignment horizontal="center"/>
    </xf>
    <xf numFmtId="0" fontId="28" fillId="0" borderId="0" xfId="0" applyFont="1" applyBorder="1"/>
    <xf numFmtId="0" fontId="0" fillId="0" borderId="6" xfId="0" applyBorder="1"/>
    <xf numFmtId="3" fontId="0" fillId="0" borderId="0" xfId="0" applyNumberFormat="1"/>
    <xf numFmtId="0" fontId="16" fillId="0" borderId="0" xfId="0" applyFont="1" applyBorder="1"/>
    <xf numFmtId="0" fontId="1" fillId="0" borderId="0" xfId="0" applyFont="1" applyBorder="1"/>
    <xf numFmtId="0" fontId="24" fillId="0" borderId="2" xfId="0" applyFont="1" applyFill="1" applyBorder="1" applyAlignment="1">
      <alignment horizontal="center"/>
    </xf>
    <xf numFmtId="4" fontId="28" fillId="2" borderId="12" xfId="0" applyNumberFormat="1" applyFont="1" applyFill="1" applyBorder="1" applyProtection="1">
      <protection locked="0"/>
    </xf>
    <xf numFmtId="10" fontId="28" fillId="0" borderId="0" xfId="0" applyNumberFormat="1" applyFont="1" applyFill="1" applyBorder="1"/>
    <xf numFmtId="0" fontId="22" fillId="0" borderId="0" xfId="0" quotePrefix="1" applyFont="1"/>
    <xf numFmtId="3" fontId="22" fillId="0" borderId="0" xfId="0" applyNumberFormat="1" applyFont="1" applyAlignment="1">
      <alignment horizontal="left"/>
    </xf>
    <xf numFmtId="4" fontId="28" fillId="0" borderId="0" xfId="0" applyNumberFormat="1" applyFont="1" applyBorder="1"/>
    <xf numFmtId="4" fontId="24" fillId="0" borderId="6" xfId="0" applyNumberFormat="1" applyFont="1" applyBorder="1"/>
    <xf numFmtId="4" fontId="24" fillId="0" borderId="0" xfId="0" applyNumberFormat="1" applyFont="1" applyBorder="1"/>
    <xf numFmtId="3" fontId="28" fillId="2" borderId="12" xfId="0" applyNumberFormat="1" applyFont="1" applyFill="1" applyBorder="1" applyProtection="1">
      <protection locked="0"/>
    </xf>
    <xf numFmtId="0" fontId="28" fillId="0" borderId="0" xfId="0" applyFont="1" applyFill="1" applyBorder="1" applyAlignment="1">
      <alignment horizontal="center"/>
    </xf>
    <xf numFmtId="4" fontId="29" fillId="0" borderId="0" xfId="0" applyNumberFormat="1" applyFont="1" applyFill="1" applyAlignment="1">
      <alignment horizontal="center"/>
    </xf>
    <xf numFmtId="0" fontId="24" fillId="0" borderId="6" xfId="0" applyFont="1" applyFill="1" applyBorder="1"/>
    <xf numFmtId="0" fontId="24" fillId="0" borderId="1" xfId="0" applyFont="1" applyFill="1" applyBorder="1"/>
    <xf numFmtId="0" fontId="24" fillId="0" borderId="2" xfId="0" applyFont="1" applyFill="1" applyBorder="1"/>
    <xf numFmtId="0" fontId="28" fillId="0" borderId="2" xfId="0" applyFont="1" applyFill="1" applyBorder="1"/>
    <xf numFmtId="0" fontId="24" fillId="0" borderId="11" xfId="0" applyFont="1" applyFill="1" applyBorder="1"/>
    <xf numFmtId="0" fontId="24" fillId="0" borderId="5" xfId="0" applyFont="1" applyFill="1" applyBorder="1"/>
    <xf numFmtId="0" fontId="18" fillId="2" borderId="12" xfId="0" applyFont="1" applyFill="1" applyBorder="1" applyProtection="1"/>
    <xf numFmtId="0" fontId="27" fillId="0" borderId="0" xfId="0" applyFont="1" applyFill="1" applyBorder="1" applyAlignment="1">
      <alignment horizontal="center" vertical="center"/>
    </xf>
    <xf numFmtId="4" fontId="28" fillId="2" borderId="14" xfId="0" applyNumberFormat="1" applyFont="1" applyFill="1" applyBorder="1" applyProtection="1">
      <protection locked="0"/>
    </xf>
    <xf numFmtId="0" fontId="24" fillId="0" borderId="12" xfId="0" applyFont="1" applyFill="1" applyBorder="1" applyAlignment="1">
      <alignment horizontal="center" vertical="center"/>
    </xf>
    <xf numFmtId="4" fontId="24" fillId="0" borderId="12" xfId="0" applyNumberFormat="1" applyFont="1" applyFill="1" applyBorder="1" applyAlignment="1">
      <alignment horizontal="center"/>
    </xf>
    <xf numFmtId="0" fontId="31" fillId="0" borderId="0" xfId="0" applyFont="1"/>
    <xf numFmtId="0" fontId="24" fillId="0" borderId="12" xfId="0" applyFont="1" applyFill="1" applyBorder="1" applyAlignment="1">
      <alignment horizontal="center"/>
    </xf>
    <xf numFmtId="4" fontId="28" fillId="0" borderId="0" xfId="0" applyNumberFormat="1" applyFont="1" applyFill="1" applyBorder="1" applyAlignment="1">
      <alignment horizontal="left" vertical="center"/>
    </xf>
    <xf numFmtId="4" fontId="27" fillId="0" borderId="0" xfId="0" applyNumberFormat="1" applyFont="1" applyFill="1" applyBorder="1" applyAlignment="1">
      <alignment horizontal="center" vertical="center"/>
    </xf>
    <xf numFmtId="3" fontId="28" fillId="0" borderId="0" xfId="0" applyNumberFormat="1" applyFont="1" applyFill="1" applyBorder="1"/>
    <xf numFmtId="4" fontId="3" fillId="0" borderId="3" xfId="0" applyNumberFormat="1" applyFont="1" applyFill="1" applyBorder="1"/>
    <xf numFmtId="0" fontId="29" fillId="0" borderId="0" xfId="0" applyFont="1" applyFill="1" applyBorder="1" applyAlignment="1">
      <alignment horizontal="right"/>
    </xf>
    <xf numFmtId="0" fontId="29" fillId="0" borderId="0" xfId="0" applyFont="1" applyFill="1" applyBorder="1"/>
    <xf numFmtId="0" fontId="29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center"/>
    </xf>
    <xf numFmtId="4" fontId="29" fillId="0" borderId="0" xfId="0" applyNumberFormat="1" applyFont="1" applyFill="1" applyAlignment="1">
      <alignment horizontal="right"/>
    </xf>
    <xf numFmtId="0" fontId="21" fillId="0" borderId="0" xfId="0" applyFont="1"/>
    <xf numFmtId="0" fontId="32" fillId="0" borderId="0" xfId="0" applyFont="1"/>
    <xf numFmtId="4" fontId="4" fillId="0" borderId="0" xfId="0" applyNumberFormat="1" applyFont="1" applyBorder="1" applyAlignment="1">
      <alignment horizontal="center"/>
    </xf>
    <xf numFmtId="4" fontId="24" fillId="0" borderId="12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33" fillId="0" borderId="0" xfId="0" applyFont="1"/>
    <xf numFmtId="0" fontId="34" fillId="0" borderId="0" xfId="0" applyFont="1"/>
    <xf numFmtId="0" fontId="34" fillId="0" borderId="0" xfId="0" quotePrefix="1" applyFont="1"/>
    <xf numFmtId="0" fontId="34" fillId="0" borderId="0" xfId="0" applyFont="1" applyFill="1"/>
    <xf numFmtId="0" fontId="34" fillId="0" borderId="0" xfId="0" applyFont="1" applyBorder="1"/>
    <xf numFmtId="0" fontId="35" fillId="0" borderId="0" xfId="0" applyFont="1"/>
    <xf numFmtId="0" fontId="36" fillId="0" borderId="0" xfId="0" applyFont="1"/>
    <xf numFmtId="0" fontId="35" fillId="0" borderId="0" xfId="0" applyFont="1" applyFill="1"/>
    <xf numFmtId="0" fontId="37" fillId="0" borderId="0" xfId="0" applyFont="1"/>
    <xf numFmtId="0" fontId="33" fillId="0" borderId="0" xfId="0" applyFont="1" applyFill="1"/>
    <xf numFmtId="0" fontId="37" fillId="0" borderId="0" xfId="0" applyFont="1" applyFill="1"/>
    <xf numFmtId="3" fontId="28" fillId="0" borderId="0" xfId="0" applyNumberFormat="1" applyFont="1" applyFill="1" applyBorder="1" applyProtection="1"/>
    <xf numFmtId="4" fontId="0" fillId="0" borderId="0" xfId="0" applyNumberFormat="1" applyAlignment="1">
      <alignment horizontal="right"/>
    </xf>
    <xf numFmtId="0" fontId="30" fillId="0" borderId="0" xfId="0" applyFont="1"/>
    <xf numFmtId="0" fontId="38" fillId="0" borderId="0" xfId="0" applyFont="1"/>
    <xf numFmtId="4" fontId="30" fillId="0" borderId="0" xfId="0" applyNumberFormat="1" applyFont="1" applyBorder="1" applyAlignment="1">
      <alignment horizontal="right"/>
    </xf>
    <xf numFmtId="4" fontId="38" fillId="0" borderId="0" xfId="0" applyNumberFormat="1" applyFont="1" applyBorder="1" applyAlignment="1">
      <alignment horizontal="right"/>
    </xf>
    <xf numFmtId="4" fontId="30" fillId="0" borderId="0" xfId="0" applyNumberFormat="1" applyFont="1" applyAlignment="1">
      <alignment horizontal="right"/>
    </xf>
    <xf numFmtId="4" fontId="38" fillId="0" borderId="0" xfId="0" applyNumberFormat="1" applyFont="1" applyAlignment="1">
      <alignment horizontal="right"/>
    </xf>
    <xf numFmtId="4" fontId="39" fillId="0" borderId="0" xfId="0" applyNumberFormat="1" applyFont="1" applyBorder="1" applyAlignment="1">
      <alignment horizontal="right"/>
    </xf>
    <xf numFmtId="4" fontId="40" fillId="0" borderId="0" xfId="0" applyNumberFormat="1" applyFont="1" applyBorder="1" applyAlignment="1">
      <alignment horizontal="right"/>
    </xf>
    <xf numFmtId="4" fontId="41" fillId="0" borderId="0" xfId="0" applyNumberFormat="1" applyFont="1" applyAlignment="1">
      <alignment horizontal="right"/>
    </xf>
    <xf numFmtId="4" fontId="40" fillId="0" borderId="0" xfId="0" applyNumberFormat="1" applyFont="1" applyAlignment="1">
      <alignment horizontal="right"/>
    </xf>
    <xf numFmtId="0" fontId="38" fillId="0" borderId="0" xfId="0" applyFont="1" applyBorder="1"/>
    <xf numFmtId="4" fontId="30" fillId="0" borderId="0" xfId="0" quotePrefix="1" applyNumberFormat="1" applyFont="1" applyBorder="1" applyAlignment="1">
      <alignment horizontal="right"/>
    </xf>
    <xf numFmtId="4" fontId="38" fillId="0" borderId="0" xfId="0" quotePrefix="1" applyNumberFormat="1" applyFont="1" applyAlignment="1">
      <alignment horizontal="right"/>
    </xf>
    <xf numFmtId="4" fontId="39" fillId="0" borderId="0" xfId="0" applyNumberFormat="1" applyFont="1" applyAlignment="1">
      <alignment horizontal="right"/>
    </xf>
    <xf numFmtId="4" fontId="42" fillId="0" borderId="0" xfId="0" applyNumberFormat="1" applyFont="1" applyAlignment="1">
      <alignment horizontal="right"/>
    </xf>
    <xf numFmtId="4" fontId="41" fillId="0" borderId="0" xfId="0" applyNumberFormat="1" applyFont="1" applyBorder="1" applyAlignment="1">
      <alignment horizontal="right"/>
    </xf>
    <xf numFmtId="4" fontId="43" fillId="0" borderId="0" xfId="0" applyNumberFormat="1" applyFont="1" applyBorder="1" applyAlignment="1">
      <alignment horizontal="right"/>
    </xf>
    <xf numFmtId="0" fontId="44" fillId="0" borderId="0" xfId="0" applyFont="1"/>
    <xf numFmtId="4" fontId="45" fillId="0" borderId="0" xfId="0" applyNumberFormat="1" applyFont="1" applyAlignment="1">
      <alignment horizontal="right"/>
    </xf>
    <xf numFmtId="4" fontId="30" fillId="0" borderId="0" xfId="0" quotePrefix="1" applyNumberFormat="1" applyFont="1" applyAlignment="1">
      <alignment horizontal="right"/>
    </xf>
    <xf numFmtId="4" fontId="46" fillId="0" borderId="0" xfId="0" applyNumberFormat="1" applyFont="1" applyBorder="1" applyAlignment="1">
      <alignment horizontal="right"/>
    </xf>
    <xf numFmtId="4" fontId="47" fillId="0" borderId="0" xfId="0" applyNumberFormat="1" applyFont="1" applyBorder="1" applyAlignment="1">
      <alignment horizontal="right"/>
    </xf>
    <xf numFmtId="3" fontId="5" fillId="0" borderId="15" xfId="0" applyNumberFormat="1" applyFont="1" applyFill="1" applyBorder="1"/>
    <xf numFmtId="0" fontId="38" fillId="0" borderId="0" xfId="0" applyFont="1" applyAlignment="1">
      <alignment shrinkToFit="1"/>
    </xf>
    <xf numFmtId="4" fontId="30" fillId="0" borderId="0" xfId="0" applyNumberFormat="1" applyFont="1" applyAlignment="1">
      <alignment horizontal="right" shrinkToFit="1"/>
    </xf>
    <xf numFmtId="3" fontId="5" fillId="0" borderId="12" xfId="0" applyNumberFormat="1" applyFont="1" applyBorder="1"/>
    <xf numFmtId="4" fontId="25" fillId="0" borderId="0" xfId="0" applyNumberFormat="1" applyFont="1" applyProtection="1">
      <protection locked="0"/>
    </xf>
    <xf numFmtId="4" fontId="34" fillId="0" borderId="0" xfId="0" applyNumberFormat="1" applyFont="1" applyProtection="1">
      <protection locked="0"/>
    </xf>
    <xf numFmtId="4" fontId="34" fillId="0" borderId="12" xfId="0" applyNumberFormat="1" applyFont="1" applyBorder="1" applyProtection="1">
      <protection locked="0"/>
    </xf>
    <xf numFmtId="2" fontId="24" fillId="0" borderId="0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4" fontId="34" fillId="0" borderId="0" xfId="0" applyNumberFormat="1" applyFont="1" applyProtection="1"/>
    <xf numFmtId="4" fontId="34" fillId="0" borderId="0" xfId="0" applyNumberFormat="1" applyFont="1" applyBorder="1" applyProtection="1"/>
    <xf numFmtId="4" fontId="33" fillId="0" borderId="16" xfId="0" applyNumberFormat="1" applyFont="1" applyBorder="1" applyProtection="1"/>
    <xf numFmtId="2" fontId="28" fillId="0" borderId="0" xfId="0" applyNumberFormat="1" applyFont="1" applyFill="1" applyBorder="1"/>
    <xf numFmtId="0" fontId="0" fillId="0" borderId="0" xfId="0" quotePrefix="1" applyBorder="1"/>
    <xf numFmtId="0" fontId="24" fillId="3" borderId="12" xfId="0" applyFont="1" applyFill="1" applyBorder="1" applyAlignment="1">
      <alignment horizontal="center" vertical="center"/>
    </xf>
    <xf numFmtId="4" fontId="28" fillId="4" borderId="0" xfId="0" applyNumberFormat="1" applyFont="1" applyFill="1" applyBorder="1" applyProtection="1">
      <protection locked="0"/>
    </xf>
    <xf numFmtId="2" fontId="24" fillId="0" borderId="0" xfId="0" applyNumberFormat="1" applyFont="1" applyFill="1" applyBorder="1" applyAlignment="1">
      <alignment horizontal="center"/>
    </xf>
    <xf numFmtId="4" fontId="28" fillId="4" borderId="12" xfId="0" applyNumberFormat="1" applyFont="1" applyFill="1" applyBorder="1" applyAlignment="1" applyProtection="1">
      <alignment horizontal="center"/>
      <protection locked="0"/>
    </xf>
    <xf numFmtId="0" fontId="24" fillId="4" borderId="0" xfId="0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/>
    </xf>
    <xf numFmtId="4" fontId="2" fillId="0" borderId="0" xfId="0" quotePrefix="1" applyNumberFormat="1" applyFont="1" applyAlignment="1">
      <alignment horizontal="right"/>
    </xf>
    <xf numFmtId="0" fontId="2" fillId="0" borderId="0" xfId="0" applyFont="1"/>
    <xf numFmtId="0" fontId="15" fillId="0" borderId="0" xfId="0" applyFont="1" applyProtection="1"/>
    <xf numFmtId="0" fontId="15" fillId="0" borderId="0" xfId="0" quotePrefix="1" applyFont="1" applyProtection="1"/>
    <xf numFmtId="0" fontId="24" fillId="0" borderId="0" xfId="0" applyFont="1" applyFill="1" applyBorder="1" applyAlignment="1"/>
    <xf numFmtId="0" fontId="0" fillId="0" borderId="0" xfId="0" applyAlignment="1"/>
    <xf numFmtId="0" fontId="50" fillId="0" borderId="0" xfId="0" applyFont="1" applyProtection="1"/>
    <xf numFmtId="0" fontId="48" fillId="0" borderId="0" xfId="0" applyFont="1" applyProtection="1"/>
    <xf numFmtId="0" fontId="13" fillId="0" borderId="8" xfId="0" quotePrefix="1" applyFont="1" applyBorder="1" applyAlignment="1">
      <alignment horizontal="left"/>
    </xf>
    <xf numFmtId="4" fontId="28" fillId="0" borderId="0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/>
    <xf numFmtId="0" fontId="28" fillId="0" borderId="0" xfId="0" applyFont="1" applyFill="1" applyBorder="1" applyAlignment="1"/>
    <xf numFmtId="0" fontId="2" fillId="0" borderId="0" xfId="0" applyFont="1" applyAlignment="1">
      <alignment horizontal="left"/>
    </xf>
    <xf numFmtId="0" fontId="5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akelu.finanssivalvonta.fi/jakelu/index.a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B2:I52"/>
  <sheetViews>
    <sheetView showGridLines="0" tabSelected="1" zoomScaleNormal="100" workbookViewId="0"/>
  </sheetViews>
  <sheetFormatPr defaultColWidth="9.1796875" defaultRowHeight="14" x14ac:dyDescent="0.3"/>
  <cols>
    <col min="1" max="1" width="4.7265625" style="68" customWidth="1"/>
    <col min="2" max="2" width="10.1796875" style="68" customWidth="1"/>
    <col min="3" max="4" width="9.1796875" style="68" customWidth="1"/>
    <col min="5" max="5" width="13" style="68" customWidth="1"/>
    <col min="6" max="6" width="11.7265625" style="68" customWidth="1"/>
    <col min="7" max="7" width="9.1796875" style="68" customWidth="1"/>
    <col min="8" max="8" width="15" style="68" customWidth="1"/>
    <col min="9" max="9" width="19.26953125" style="68" customWidth="1"/>
    <col min="10" max="16384" width="9.1796875" style="68"/>
  </cols>
  <sheetData>
    <row r="2" spans="2:9" ht="15.5" x14ac:dyDescent="0.35">
      <c r="B2" s="81" t="s">
        <v>320</v>
      </c>
      <c r="C2" s="96"/>
      <c r="D2" s="96"/>
      <c r="E2" s="96"/>
      <c r="F2" s="96"/>
      <c r="I2" s="69"/>
    </row>
    <row r="3" spans="2:9" x14ac:dyDescent="0.3">
      <c r="B3" s="67" t="s">
        <v>328</v>
      </c>
    </row>
    <row r="4" spans="2:9" x14ac:dyDescent="0.3">
      <c r="B4" s="67"/>
    </row>
    <row r="5" spans="2:9" x14ac:dyDescent="0.3">
      <c r="B5" s="67"/>
    </row>
    <row r="6" spans="2:9" ht="15.5" x14ac:dyDescent="0.35">
      <c r="B6" s="81" t="s">
        <v>410</v>
      </c>
    </row>
    <row r="7" spans="2:9" ht="15.5" x14ac:dyDescent="0.35">
      <c r="B7" s="81" t="s">
        <v>189</v>
      </c>
    </row>
    <row r="9" spans="2:9" x14ac:dyDescent="0.3">
      <c r="B9" s="67" t="s">
        <v>308</v>
      </c>
    </row>
    <row r="10" spans="2:9" ht="11.5" customHeight="1" x14ac:dyDescent="0.3">
      <c r="B10" s="67"/>
    </row>
    <row r="11" spans="2:9" x14ac:dyDescent="0.3">
      <c r="B11" s="68" t="s">
        <v>309</v>
      </c>
    </row>
    <row r="12" spans="2:9" x14ac:dyDescent="0.3">
      <c r="B12" s="68" t="s">
        <v>190</v>
      </c>
    </row>
    <row r="14" spans="2:9" x14ac:dyDescent="0.3">
      <c r="B14" s="216" t="s">
        <v>345</v>
      </c>
    </row>
    <row r="15" spans="2:9" x14ac:dyDescent="0.3">
      <c r="B15" s="216" t="s">
        <v>346</v>
      </c>
    </row>
    <row r="17" spans="2:9" x14ac:dyDescent="0.3">
      <c r="C17" s="71"/>
      <c r="D17" s="71"/>
      <c r="E17" s="71"/>
      <c r="I17" s="70"/>
    </row>
    <row r="18" spans="2:9" ht="15.65" customHeight="1" x14ac:dyDescent="0.3">
      <c r="B18" s="70"/>
      <c r="C18" s="71"/>
      <c r="D18" s="71"/>
      <c r="E18" s="71"/>
      <c r="I18" s="70"/>
    </row>
    <row r="19" spans="2:9" ht="15.65" customHeight="1" x14ac:dyDescent="0.3">
      <c r="B19" s="70" t="s">
        <v>0</v>
      </c>
      <c r="I19" s="70"/>
    </row>
    <row r="20" spans="2:9" ht="15.65" customHeight="1" x14ac:dyDescent="0.3">
      <c r="B20" s="67"/>
      <c r="I20" s="70"/>
    </row>
    <row r="21" spans="2:9" x14ac:dyDescent="0.3">
      <c r="B21" s="67" t="s">
        <v>191</v>
      </c>
      <c r="C21" s="67"/>
      <c r="D21" s="67"/>
      <c r="E21" s="67"/>
      <c r="F21" s="67"/>
      <c r="G21" s="67"/>
      <c r="I21" s="94" t="s">
        <v>159</v>
      </c>
    </row>
    <row r="22" spans="2:9" x14ac:dyDescent="0.3">
      <c r="B22" s="91" t="s">
        <v>297</v>
      </c>
      <c r="C22" s="67"/>
      <c r="D22" s="67"/>
      <c r="E22" s="67"/>
      <c r="F22" s="67"/>
      <c r="G22" s="67"/>
      <c r="I22" s="94"/>
    </row>
    <row r="23" spans="2:9" ht="11.5" customHeight="1" x14ac:dyDescent="0.3">
      <c r="I23" s="94"/>
    </row>
    <row r="24" spans="2:9" x14ac:dyDescent="0.3">
      <c r="B24" s="67" t="s">
        <v>155</v>
      </c>
      <c r="I24" s="94" t="s">
        <v>144</v>
      </c>
    </row>
    <row r="25" spans="2:9" ht="11.5" customHeight="1" x14ac:dyDescent="0.3">
      <c r="B25" s="67"/>
      <c r="I25" s="94"/>
    </row>
    <row r="26" spans="2:9" x14ac:dyDescent="0.3">
      <c r="B26" s="67" t="s">
        <v>156</v>
      </c>
      <c r="I26" s="94" t="s">
        <v>145</v>
      </c>
    </row>
    <row r="27" spans="2:9" ht="12.65" customHeight="1" x14ac:dyDescent="0.3">
      <c r="I27" s="94"/>
    </row>
    <row r="28" spans="2:9" x14ac:dyDescent="0.3">
      <c r="B28" s="67" t="s">
        <v>157</v>
      </c>
      <c r="C28" s="67"/>
      <c r="D28" s="67"/>
      <c r="E28" s="67"/>
      <c r="F28" s="67"/>
      <c r="G28" s="67"/>
      <c r="H28" s="67"/>
      <c r="I28" s="94" t="s">
        <v>152</v>
      </c>
    </row>
    <row r="29" spans="2:9" x14ac:dyDescent="0.3">
      <c r="B29" s="67" t="s">
        <v>411</v>
      </c>
      <c r="C29" s="67"/>
      <c r="D29" s="67"/>
      <c r="E29" s="67"/>
      <c r="F29" s="67"/>
      <c r="G29" s="67"/>
      <c r="H29" s="67"/>
      <c r="I29" s="94" t="s">
        <v>153</v>
      </c>
    </row>
    <row r="30" spans="2:9" ht="10.9" customHeight="1" x14ac:dyDescent="0.3">
      <c r="I30" s="94"/>
    </row>
    <row r="31" spans="2:9" ht="13.9" customHeight="1" x14ac:dyDescent="0.3">
      <c r="B31" s="67" t="s">
        <v>350</v>
      </c>
      <c r="C31" s="67"/>
      <c r="D31" s="67"/>
      <c r="E31" s="67"/>
      <c r="F31" s="137"/>
      <c r="G31" s="91" t="s">
        <v>298</v>
      </c>
      <c r="H31" s="67"/>
      <c r="I31" s="94"/>
    </row>
    <row r="32" spans="2:9" ht="13.9" customHeight="1" x14ac:dyDescent="0.3">
      <c r="B32" s="67" t="s">
        <v>315</v>
      </c>
      <c r="C32" s="67"/>
      <c r="D32" s="67"/>
      <c r="E32" s="67"/>
      <c r="F32" s="67"/>
      <c r="G32" s="67"/>
      <c r="H32" s="67"/>
      <c r="I32" s="94"/>
    </row>
    <row r="33" spans="2:9" ht="13.9" customHeight="1" x14ac:dyDescent="0.3">
      <c r="B33" s="67" t="s">
        <v>307</v>
      </c>
      <c r="C33" s="216"/>
      <c r="D33" s="216"/>
      <c r="E33" s="216"/>
      <c r="I33" s="94"/>
    </row>
    <row r="34" spans="2:9" ht="5.15" customHeight="1" x14ac:dyDescent="0.3">
      <c r="I34" s="94"/>
    </row>
    <row r="35" spans="2:9" x14ac:dyDescent="0.3">
      <c r="B35" s="72" t="s">
        <v>357</v>
      </c>
      <c r="C35" s="72"/>
      <c r="D35" s="72"/>
      <c r="E35" s="72"/>
      <c r="F35" s="72"/>
      <c r="G35" s="72"/>
      <c r="H35" s="72"/>
      <c r="I35" s="95" t="s">
        <v>192</v>
      </c>
    </row>
    <row r="36" spans="2:9" x14ac:dyDescent="0.3">
      <c r="B36" s="74" t="s">
        <v>412</v>
      </c>
      <c r="C36" s="72"/>
      <c r="D36" s="72"/>
      <c r="E36" s="72"/>
      <c r="F36" s="72"/>
      <c r="G36" s="72"/>
      <c r="H36" s="72"/>
      <c r="I36" s="95" t="s">
        <v>193</v>
      </c>
    </row>
    <row r="37" spans="2:9" ht="5.15" customHeight="1" x14ac:dyDescent="0.3">
      <c r="B37" s="72"/>
      <c r="C37" s="72"/>
      <c r="D37" s="72"/>
      <c r="E37" s="72"/>
      <c r="F37" s="72"/>
      <c r="G37" s="72"/>
      <c r="H37" s="72"/>
      <c r="I37" s="95"/>
    </row>
    <row r="38" spans="2:9" ht="6.75" customHeight="1" x14ac:dyDescent="0.3">
      <c r="B38" s="74"/>
      <c r="C38" s="73"/>
      <c r="D38" s="73"/>
      <c r="E38" s="73"/>
      <c r="F38" s="73"/>
      <c r="G38" s="73"/>
      <c r="H38" s="73"/>
      <c r="I38" s="95"/>
    </row>
    <row r="39" spans="2:9" x14ac:dyDescent="0.3">
      <c r="B39" s="216" t="s">
        <v>347</v>
      </c>
      <c r="I39" s="94" t="s">
        <v>194</v>
      </c>
    </row>
    <row r="40" spans="2:9" x14ac:dyDescent="0.3">
      <c r="B40" s="217" t="s">
        <v>356</v>
      </c>
      <c r="I40" s="94" t="s">
        <v>195</v>
      </c>
    </row>
    <row r="41" spans="2:9" x14ac:dyDescent="0.3">
      <c r="I41" s="67"/>
    </row>
    <row r="42" spans="2:9" x14ac:dyDescent="0.3">
      <c r="B42" s="67" t="s">
        <v>321</v>
      </c>
    </row>
    <row r="43" spans="2:9" x14ac:dyDescent="0.3">
      <c r="B43" s="67" t="s">
        <v>413</v>
      </c>
      <c r="D43" s="73"/>
      <c r="E43" s="73"/>
      <c r="F43" s="73"/>
      <c r="G43" s="73"/>
      <c r="H43" s="73"/>
      <c r="I43" s="72"/>
    </row>
    <row r="45" spans="2:9" s="220" customFormat="1" x14ac:dyDescent="0.3">
      <c r="B45" s="221" t="s">
        <v>348</v>
      </c>
    </row>
    <row r="47" spans="2:9" x14ac:dyDescent="0.3">
      <c r="B47" s="220" t="s">
        <v>351</v>
      </c>
    </row>
    <row r="48" spans="2:9" x14ac:dyDescent="0.3">
      <c r="B48" s="220" t="s">
        <v>409</v>
      </c>
    </row>
    <row r="49" spans="2:2" x14ac:dyDescent="0.3">
      <c r="B49" s="227" t="s">
        <v>422</v>
      </c>
    </row>
    <row r="51" spans="2:2" x14ac:dyDescent="0.3">
      <c r="B51" s="216" t="s">
        <v>392</v>
      </c>
    </row>
    <row r="52" spans="2:2" x14ac:dyDescent="0.3">
      <c r="B52" s="216" t="s">
        <v>349</v>
      </c>
    </row>
  </sheetData>
  <phoneticPr fontId="2" type="noConversion"/>
  <hyperlinks>
    <hyperlink ref="B49" r:id="rId1"/>
  </hyperlinks>
  <pageMargins left="0.19685039370078741" right="7.874015748031496E-2" top="0.39370078740157483" bottom="0.51181102362204722" header="0.59055118110236227" footer="0.86614173228346458"/>
  <pageSetup paperSize="9" orientation="portrait" r:id="rId2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4"/>
  <dimension ref="A1:J37"/>
  <sheetViews>
    <sheetView showGridLines="0" workbookViewId="0"/>
  </sheetViews>
  <sheetFormatPr defaultColWidth="9.1796875" defaultRowHeight="14" x14ac:dyDescent="0.3"/>
  <cols>
    <col min="1" max="7" width="9.1796875" style="3" customWidth="1"/>
    <col min="8" max="8" width="9.26953125" style="3" customWidth="1"/>
    <col min="9" max="16384" width="9.1796875" style="3"/>
  </cols>
  <sheetData>
    <row r="1" spans="1:10" ht="16.5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0" ht="16.5" x14ac:dyDescent="0.3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6.5" x14ac:dyDescent="0.3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ht="16.5" x14ac:dyDescent="0.3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ht="16.5" x14ac:dyDescent="0.3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5.5" x14ac:dyDescent="0.35">
      <c r="A6" s="27" t="s">
        <v>147</v>
      </c>
    </row>
    <row r="8" spans="1:10" ht="15.5" x14ac:dyDescent="0.35">
      <c r="A8" s="27" t="s">
        <v>161</v>
      </c>
    </row>
    <row r="9" spans="1:10" ht="15.5" x14ac:dyDescent="0.35">
      <c r="A9" s="27" t="s">
        <v>162</v>
      </c>
    </row>
    <row r="12" spans="1:10" ht="16.5" x14ac:dyDescent="0.3">
      <c r="A12" s="12" t="s">
        <v>148</v>
      </c>
      <c r="B12" s="16"/>
      <c r="C12" s="16"/>
      <c r="D12" s="16"/>
      <c r="E12" s="16"/>
      <c r="F12" s="16"/>
      <c r="G12" s="16" t="s">
        <v>149</v>
      </c>
      <c r="H12" s="16"/>
      <c r="I12" s="17"/>
    </row>
    <row r="13" spans="1:10" ht="16.5" x14ac:dyDescent="0.3">
      <c r="A13" s="82" t="s">
        <v>171</v>
      </c>
      <c r="B13" s="11"/>
      <c r="C13" s="11"/>
      <c r="D13" s="11"/>
      <c r="E13" s="11"/>
      <c r="F13" s="11"/>
      <c r="G13" s="92" t="s">
        <v>319</v>
      </c>
      <c r="H13" s="11"/>
      <c r="I13" s="18"/>
    </row>
    <row r="14" spans="1:10" ht="16.5" x14ac:dyDescent="0.3">
      <c r="A14" s="19"/>
      <c r="B14" s="20"/>
      <c r="C14" s="20"/>
      <c r="D14" s="20"/>
      <c r="E14" s="20"/>
      <c r="F14" s="20"/>
      <c r="G14" s="20"/>
      <c r="H14" s="20"/>
      <c r="I14" s="21"/>
    </row>
    <row r="17" spans="1:9" ht="16.5" x14ac:dyDescent="0.3">
      <c r="A17" s="12" t="s">
        <v>150</v>
      </c>
      <c r="B17" s="16"/>
      <c r="C17" s="16"/>
      <c r="D17" s="16"/>
      <c r="E17" s="16"/>
      <c r="F17" s="16"/>
      <c r="G17" s="16"/>
      <c r="H17" s="16"/>
      <c r="I17" s="17"/>
    </row>
    <row r="18" spans="1:9" ht="16.5" x14ac:dyDescent="0.3">
      <c r="A18" s="82"/>
      <c r="B18" s="11"/>
      <c r="C18" s="11"/>
      <c r="D18" s="11"/>
      <c r="E18" s="11"/>
      <c r="F18" s="11"/>
      <c r="G18" s="11"/>
      <c r="H18" s="11"/>
      <c r="I18" s="18"/>
    </row>
    <row r="19" spans="1:9" ht="16.5" x14ac:dyDescent="0.3">
      <c r="A19" s="82"/>
      <c r="B19" s="11"/>
      <c r="C19" s="11"/>
      <c r="D19" s="11"/>
      <c r="E19" s="11"/>
      <c r="F19" s="11"/>
      <c r="G19" s="11"/>
      <c r="H19" s="11"/>
      <c r="I19" s="18"/>
    </row>
    <row r="20" spans="1:9" ht="16.5" x14ac:dyDescent="0.3">
      <c r="A20" s="83"/>
      <c r="B20" s="20"/>
      <c r="C20" s="20"/>
      <c r="D20" s="20"/>
      <c r="E20" s="20"/>
      <c r="F20" s="20"/>
      <c r="G20" s="20"/>
      <c r="H20" s="20"/>
      <c r="I20" s="21"/>
    </row>
    <row r="23" spans="1:9" ht="16.5" x14ac:dyDescent="0.3">
      <c r="A23" s="12" t="s">
        <v>158</v>
      </c>
      <c r="B23" s="16"/>
      <c r="C23" s="16"/>
      <c r="D23" s="16"/>
      <c r="E23" s="16"/>
      <c r="F23" s="16"/>
      <c r="G23" s="16"/>
      <c r="H23" s="16"/>
      <c r="I23" s="17"/>
    </row>
    <row r="24" spans="1:9" ht="16.5" x14ac:dyDescent="0.3">
      <c r="A24" s="82"/>
      <c r="B24" s="11"/>
      <c r="C24" s="11"/>
      <c r="D24" s="11"/>
      <c r="E24" s="11"/>
      <c r="F24" s="11"/>
      <c r="G24" s="11"/>
      <c r="H24" s="11"/>
      <c r="I24" s="18"/>
    </row>
    <row r="25" spans="1:9" ht="16.5" x14ac:dyDescent="0.3">
      <c r="A25" s="97"/>
      <c r="B25" s="11"/>
      <c r="C25" s="11"/>
      <c r="D25" s="11"/>
      <c r="E25" s="11"/>
      <c r="F25" s="11"/>
      <c r="G25" s="11"/>
      <c r="H25" s="11"/>
      <c r="I25" s="18"/>
    </row>
    <row r="26" spans="1:9" ht="16.5" x14ac:dyDescent="0.3">
      <c r="A26" s="83"/>
      <c r="B26" s="20"/>
      <c r="C26" s="20"/>
      <c r="D26" s="20"/>
      <c r="E26" s="20"/>
      <c r="F26" s="20"/>
      <c r="G26" s="20"/>
      <c r="H26" s="20"/>
      <c r="I26" s="21"/>
    </row>
    <row r="28" spans="1:9" ht="16.5" x14ac:dyDescent="0.3">
      <c r="A28" s="3" t="s">
        <v>151</v>
      </c>
    </row>
    <row r="33" spans="1:9" ht="15.5" x14ac:dyDescent="0.35">
      <c r="A33" s="26"/>
      <c r="B33" s="26"/>
      <c r="C33" s="62"/>
      <c r="D33" s="62"/>
      <c r="E33" s="63"/>
      <c r="F33" s="62"/>
      <c r="G33" s="222" t="s">
        <v>414</v>
      </c>
      <c r="H33" s="62"/>
      <c r="I33" s="65"/>
    </row>
    <row r="34" spans="1:9" ht="16.5" x14ac:dyDescent="0.3">
      <c r="A34" s="26"/>
      <c r="B34" s="26"/>
      <c r="C34" s="26"/>
      <c r="D34" s="26"/>
      <c r="E34" s="26"/>
      <c r="F34" s="26"/>
      <c r="G34" s="26"/>
      <c r="H34" s="26"/>
      <c r="I34" s="26"/>
    </row>
    <row r="35" spans="1:9" ht="16.5" x14ac:dyDescent="0.3">
      <c r="A35" s="26"/>
      <c r="B35" s="26"/>
      <c r="C35" s="26"/>
      <c r="D35" s="26"/>
      <c r="E35" s="26"/>
      <c r="F35" s="26"/>
      <c r="G35" s="26"/>
      <c r="H35" s="26"/>
      <c r="I35" s="26"/>
    </row>
    <row r="36" spans="1:9" ht="16.5" x14ac:dyDescent="0.3">
      <c r="A36" s="26"/>
      <c r="B36" s="26"/>
      <c r="C36" s="62"/>
      <c r="D36" s="62"/>
      <c r="E36" s="62"/>
      <c r="F36" s="62"/>
      <c r="G36" s="62"/>
      <c r="H36" s="62"/>
      <c r="I36" s="62"/>
    </row>
    <row r="37" spans="1:9" ht="15.5" x14ac:dyDescent="0.35">
      <c r="A37" s="37"/>
      <c r="B37" s="37"/>
      <c r="C37" s="37"/>
      <c r="D37" s="37" t="s">
        <v>167</v>
      </c>
      <c r="E37" s="35"/>
      <c r="F37" s="43"/>
      <c r="G37" s="46"/>
      <c r="H37" s="48"/>
      <c r="I37" s="35"/>
    </row>
  </sheetData>
  <phoneticPr fontId="2" type="noConversion"/>
  <pageMargins left="0.86" right="0.75" top="0.87" bottom="0.67" header="0.4921259845" footer="0.44"/>
  <pageSetup paperSize="9" orientation="portrait" r:id="rId1"/>
  <headerFooter alignWithMargins="0">
    <oddHeader>&amp;A</oddHeader>
    <oddFooter xml:space="preserve">&amp;C&amp;P&amp;R&amp;D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/>
  <dimension ref="A1:J27"/>
  <sheetViews>
    <sheetView showGridLines="0" workbookViewId="0"/>
  </sheetViews>
  <sheetFormatPr defaultColWidth="9.1796875" defaultRowHeight="14" x14ac:dyDescent="0.3"/>
  <cols>
    <col min="1" max="1" width="7.54296875" style="4" customWidth="1"/>
    <col min="2" max="5" width="9.1796875" style="4" customWidth="1"/>
    <col min="6" max="6" width="18" style="4" customWidth="1"/>
    <col min="7" max="7" width="6.7265625" style="4" customWidth="1"/>
    <col min="8" max="8" width="6.81640625" style="4" customWidth="1"/>
    <col min="9" max="16384" width="9.1796875" style="4"/>
  </cols>
  <sheetData>
    <row r="1" spans="1:9" s="9" customFormat="1" ht="17.25" customHeight="1" x14ac:dyDescent="0.3">
      <c r="A1" s="88" t="str">
        <f>'1. HAKULOMAKE'!A13</f>
        <v>nnn</v>
      </c>
      <c r="B1" s="4"/>
    </row>
    <row r="2" spans="1:9" s="9" customFormat="1" ht="17.25" customHeight="1" x14ac:dyDescent="0.3">
      <c r="A2" s="66" t="str">
        <f>'1. HAKULOMAKE'!G13</f>
        <v>xxxx</v>
      </c>
      <c r="B2" s="4"/>
      <c r="G2" s="13"/>
      <c r="H2" s="14"/>
    </row>
    <row r="3" spans="1:9" s="9" customFormat="1" ht="17.25" customHeight="1" x14ac:dyDescent="0.3">
      <c r="A3" s="13"/>
      <c r="G3" s="13"/>
      <c r="H3" s="14"/>
    </row>
    <row r="4" spans="1:9" x14ac:dyDescent="0.3">
      <c r="A4" s="3" t="s">
        <v>144</v>
      </c>
    </row>
    <row r="5" spans="1:9" x14ac:dyDescent="0.3">
      <c r="A5" s="3" t="s">
        <v>353</v>
      </c>
    </row>
    <row r="6" spans="1:9" x14ac:dyDescent="0.3">
      <c r="A6" s="3" t="s">
        <v>354</v>
      </c>
    </row>
    <row r="7" spans="1:9" x14ac:dyDescent="0.3">
      <c r="A7" s="25"/>
      <c r="H7" s="7" t="s">
        <v>317</v>
      </c>
    </row>
    <row r="8" spans="1:9" x14ac:dyDescent="0.3">
      <c r="A8" s="3" t="s">
        <v>154</v>
      </c>
      <c r="E8" s="3"/>
      <c r="F8"/>
      <c r="H8" s="201"/>
      <c r="I8"/>
    </row>
    <row r="9" spans="1:9" x14ac:dyDescent="0.3">
      <c r="A9" s="3"/>
      <c r="E9" s="3"/>
      <c r="F9"/>
      <c r="I9"/>
    </row>
    <row r="10" spans="1:9" x14ac:dyDescent="0.3">
      <c r="A10" s="25" t="s">
        <v>1</v>
      </c>
      <c r="B10" s="28"/>
      <c r="C10" s="24"/>
      <c r="D10" s="24"/>
      <c r="E10" s="24"/>
      <c r="F10" s="24"/>
      <c r="H10" s="202"/>
      <c r="I10" s="24"/>
    </row>
    <row r="11" spans="1:9" x14ac:dyDescent="0.3">
      <c r="B11" s="24"/>
      <c r="C11" s="24"/>
      <c r="D11" s="24"/>
      <c r="E11" s="24"/>
      <c r="F11" s="24"/>
      <c r="H11" s="24"/>
      <c r="I11" s="24"/>
    </row>
    <row r="12" spans="1:9" x14ac:dyDescent="0.3">
      <c r="A12" s="3" t="s">
        <v>2</v>
      </c>
      <c r="H12" s="201"/>
    </row>
    <row r="13" spans="1:9" x14ac:dyDescent="0.3">
      <c r="B13" s="8"/>
    </row>
    <row r="14" spans="1:9" x14ac:dyDescent="0.3">
      <c r="A14" s="3" t="s">
        <v>3</v>
      </c>
      <c r="H14" s="201"/>
    </row>
    <row r="16" spans="1:9" x14ac:dyDescent="0.3">
      <c r="A16" s="3" t="s">
        <v>355</v>
      </c>
      <c r="H16" s="201"/>
    </row>
    <row r="17" spans="1:10" x14ac:dyDescent="0.3">
      <c r="A17" s="3"/>
      <c r="I17" s="3"/>
    </row>
    <row r="18" spans="1:10" x14ac:dyDescent="0.3">
      <c r="A18" s="3" t="s">
        <v>352</v>
      </c>
      <c r="H18" s="201"/>
    </row>
    <row r="19" spans="1:10" x14ac:dyDescent="0.3">
      <c r="A19" s="85"/>
      <c r="B19" s="64"/>
      <c r="C19" s="64"/>
      <c r="D19" s="64"/>
      <c r="E19" s="64"/>
      <c r="F19" s="64"/>
      <c r="G19" s="64"/>
      <c r="H19" s="64"/>
    </row>
    <row r="20" spans="1:10" x14ac:dyDescent="0.3">
      <c r="A20" s="85"/>
      <c r="B20" s="64"/>
      <c r="C20" s="64"/>
      <c r="D20" s="64"/>
      <c r="E20" s="64"/>
      <c r="F20" s="64"/>
      <c r="G20" s="64"/>
      <c r="H20" s="64"/>
    </row>
    <row r="21" spans="1:10" x14ac:dyDescent="0.3">
      <c r="A21" s="86"/>
      <c r="B21" s="64"/>
      <c r="C21" s="64"/>
      <c r="D21" s="64"/>
      <c r="E21" s="64"/>
      <c r="F21" s="64"/>
      <c r="G21" s="64"/>
      <c r="H21" s="64"/>
    </row>
    <row r="22" spans="1:10" x14ac:dyDescent="0.3">
      <c r="A22" s="85"/>
      <c r="B22" s="64"/>
      <c r="C22" s="64"/>
      <c r="D22" s="64"/>
      <c r="E22" s="64"/>
      <c r="F22" s="64"/>
      <c r="G22" s="64"/>
      <c r="H22" s="64"/>
      <c r="I22" s="10"/>
      <c r="J22" s="10"/>
    </row>
    <row r="23" spans="1:10" x14ac:dyDescent="0.3">
      <c r="H23" s="10"/>
      <c r="I23" s="10"/>
      <c r="J23" s="10"/>
    </row>
    <row r="24" spans="1:10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</row>
  </sheetData>
  <phoneticPr fontId="2" type="noConversion"/>
  <pageMargins left="0.75" right="0.4" top="1" bottom="0.96" header="0.4921259845" footer="0.4921259845"/>
  <pageSetup paperSize="9" orientation="portrait" r:id="rId1"/>
  <headerFooter alignWithMargins="0">
    <oddHeader>&amp;A</oddHeader>
    <oddFooter>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workbookViewId="0"/>
  </sheetViews>
  <sheetFormatPr defaultRowHeight="12.5" x14ac:dyDescent="0.25"/>
  <cols>
    <col min="3" max="3" width="10.7265625" customWidth="1"/>
    <col min="5" max="5" width="11.7265625" customWidth="1"/>
    <col min="7" max="7" width="12.1796875" customWidth="1"/>
  </cols>
  <sheetData>
    <row r="1" spans="1:9" ht="14" x14ac:dyDescent="0.3">
      <c r="A1" s="84" t="str">
        <f>'1. HAKULOMAKE'!A13</f>
        <v>nnn</v>
      </c>
      <c r="B1" s="4"/>
      <c r="C1" s="9"/>
      <c r="D1" s="9"/>
      <c r="E1" s="9"/>
      <c r="F1" s="9"/>
    </row>
    <row r="2" spans="1:9" ht="14" x14ac:dyDescent="0.3">
      <c r="A2" s="66" t="str">
        <f>'1. HAKULOMAKE'!G13</f>
        <v>xxxx</v>
      </c>
      <c r="B2" s="51"/>
      <c r="C2" s="9"/>
      <c r="D2" s="9"/>
      <c r="E2" s="9"/>
      <c r="F2" s="9"/>
      <c r="G2" s="13"/>
      <c r="H2" s="14"/>
    </row>
    <row r="3" spans="1:9" ht="13" x14ac:dyDescent="0.3">
      <c r="A3" s="13"/>
      <c r="B3" s="9"/>
      <c r="C3" s="9"/>
      <c r="D3" s="9"/>
      <c r="E3" s="9"/>
      <c r="F3" s="9"/>
      <c r="G3" s="13"/>
      <c r="H3" s="14"/>
    </row>
    <row r="4" spans="1:9" ht="13" x14ac:dyDescent="0.3">
      <c r="A4" s="13"/>
      <c r="B4" s="9"/>
      <c r="C4" s="9"/>
      <c r="D4" s="9"/>
      <c r="E4" s="9"/>
      <c r="F4" s="9"/>
      <c r="G4" s="13"/>
      <c r="H4" s="14"/>
    </row>
    <row r="5" spans="1:9" ht="14" x14ac:dyDescent="0.3">
      <c r="A5" s="4"/>
      <c r="B5" s="4"/>
      <c r="C5" s="4"/>
      <c r="D5" s="4"/>
      <c r="E5" s="4"/>
      <c r="F5" s="4"/>
      <c r="G5" s="4"/>
      <c r="H5" s="4"/>
    </row>
    <row r="6" spans="1:9" ht="14" x14ac:dyDescent="0.3">
      <c r="A6" s="3" t="s">
        <v>160</v>
      </c>
      <c r="B6" s="4"/>
      <c r="C6" s="10"/>
      <c r="D6" s="10"/>
      <c r="E6" s="10"/>
      <c r="F6" s="10"/>
      <c r="G6" s="10"/>
      <c r="H6" s="4"/>
    </row>
    <row r="7" spans="1:9" ht="14" x14ac:dyDescent="0.3">
      <c r="A7" s="3"/>
      <c r="B7" s="4"/>
      <c r="C7" s="10"/>
      <c r="D7" s="10"/>
      <c r="E7" s="10"/>
      <c r="F7" s="10"/>
      <c r="G7" s="10"/>
      <c r="H7" s="4"/>
    </row>
    <row r="8" spans="1:9" ht="14" x14ac:dyDescent="0.3">
      <c r="A8" s="4"/>
      <c r="B8" s="4"/>
      <c r="C8" s="4"/>
      <c r="D8" s="4"/>
      <c r="E8" s="4"/>
      <c r="F8" s="4"/>
      <c r="G8" s="4"/>
      <c r="H8" s="4"/>
    </row>
    <row r="9" spans="1:9" ht="14" x14ac:dyDescent="0.3">
      <c r="A9" s="4"/>
      <c r="B9" s="4"/>
      <c r="C9" s="5"/>
      <c r="D9" s="5"/>
      <c r="E9" s="5"/>
      <c r="F9" s="4"/>
      <c r="G9" s="4"/>
      <c r="H9" s="4"/>
    </row>
    <row r="10" spans="1:9" ht="14" x14ac:dyDescent="0.3">
      <c r="A10" s="3" t="s">
        <v>4</v>
      </c>
      <c r="B10" s="4"/>
      <c r="C10" s="6" t="s">
        <v>5</v>
      </c>
      <c r="D10" s="6"/>
      <c r="E10" s="6" t="s">
        <v>6</v>
      </c>
      <c r="F10" s="6"/>
      <c r="G10" s="6" t="s">
        <v>7</v>
      </c>
      <c r="H10" s="4"/>
    </row>
    <row r="11" spans="1:9" ht="13.9" customHeight="1" x14ac:dyDescent="0.3">
      <c r="A11" s="4"/>
      <c r="B11" s="4"/>
      <c r="C11" s="5"/>
      <c r="D11" s="5"/>
      <c r="E11" s="5"/>
      <c r="F11" s="4"/>
      <c r="G11" s="4"/>
      <c r="H11" s="4"/>
    </row>
    <row r="12" spans="1:9" ht="17.5" customHeight="1" x14ac:dyDescent="0.3">
      <c r="A12" s="76" t="s">
        <v>415</v>
      </c>
      <c r="B12" s="77"/>
      <c r="C12" s="89"/>
      <c r="D12" s="78"/>
      <c r="E12" s="89"/>
      <c r="F12" s="78" t="s">
        <v>8</v>
      </c>
      <c r="G12" s="193">
        <f>C12+E12</f>
        <v>0</v>
      </c>
      <c r="H12" s="4"/>
    </row>
    <row r="13" spans="1:9" ht="14" x14ac:dyDescent="0.3">
      <c r="A13" s="4"/>
      <c r="B13" s="4"/>
      <c r="C13" s="4"/>
      <c r="D13" s="4"/>
      <c r="E13" s="4"/>
      <c r="F13" s="4"/>
      <c r="G13" s="75"/>
      <c r="H13" s="4"/>
    </row>
    <row r="14" spans="1:9" ht="17.5" customHeight="1" x14ac:dyDescent="0.3">
      <c r="A14" s="79" t="s">
        <v>416</v>
      </c>
      <c r="B14" s="77"/>
      <c r="C14" s="89"/>
      <c r="D14" s="80"/>
      <c r="E14" s="89"/>
      <c r="F14" s="78" t="s">
        <v>8</v>
      </c>
      <c r="G14" s="193">
        <f>C14+E14</f>
        <v>0</v>
      </c>
      <c r="H14" s="4"/>
    </row>
    <row r="15" spans="1:9" ht="14" x14ac:dyDescent="0.3">
      <c r="A15" s="4"/>
      <c r="B15" s="4"/>
      <c r="C15" s="4"/>
      <c r="D15" s="4"/>
      <c r="E15" s="4"/>
      <c r="F15" s="4"/>
      <c r="G15" s="4"/>
      <c r="H15" s="4"/>
    </row>
    <row r="16" spans="1:9" ht="14" x14ac:dyDescent="0.3">
      <c r="A16" s="4" t="s">
        <v>9</v>
      </c>
      <c r="B16" s="9"/>
      <c r="C16" s="9"/>
      <c r="D16" s="9"/>
      <c r="E16" s="9"/>
      <c r="F16" s="9"/>
      <c r="G16" s="90"/>
      <c r="H16" s="9"/>
      <c r="I16" s="30"/>
    </row>
    <row r="17" spans="1:9" ht="14" x14ac:dyDescent="0.3">
      <c r="A17" s="4"/>
      <c r="B17" s="4"/>
      <c r="C17" s="4"/>
      <c r="D17" s="4"/>
      <c r="E17" s="4"/>
      <c r="F17" s="4"/>
      <c r="G17" s="4"/>
      <c r="H17" s="4"/>
    </row>
    <row r="18" spans="1:9" ht="14" x14ac:dyDescent="0.3">
      <c r="A18" s="4"/>
      <c r="B18" s="4"/>
      <c r="C18" s="4"/>
      <c r="D18" s="4"/>
      <c r="E18" s="4"/>
      <c r="F18" s="4"/>
      <c r="G18" s="4"/>
      <c r="H18" s="4"/>
    </row>
    <row r="19" spans="1:9" ht="14" x14ac:dyDescent="0.3">
      <c r="A19" s="4"/>
      <c r="B19" s="4"/>
      <c r="C19" s="4"/>
      <c r="D19" s="4"/>
      <c r="E19" s="4"/>
      <c r="F19" s="4"/>
      <c r="G19" s="4"/>
      <c r="H19" s="4"/>
    </row>
    <row r="20" spans="1:9" ht="14" x14ac:dyDescent="0.3">
      <c r="A20" s="3" t="s">
        <v>188</v>
      </c>
      <c r="B20" s="3"/>
      <c r="C20" s="3"/>
      <c r="D20" s="3"/>
      <c r="E20" s="3"/>
      <c r="F20" s="3"/>
      <c r="G20" s="196">
        <f>ROUND((G12+G14)/2,0)</f>
        <v>0</v>
      </c>
      <c r="H20" s="22"/>
      <c r="I20" s="51"/>
    </row>
    <row r="21" spans="1:9" ht="14" x14ac:dyDescent="0.3">
      <c r="A21" s="4" t="s">
        <v>163</v>
      </c>
      <c r="B21" s="4"/>
      <c r="C21" s="4"/>
      <c r="D21" s="4"/>
      <c r="E21" s="4"/>
      <c r="F21" s="4"/>
      <c r="G21" s="4"/>
    </row>
    <row r="22" spans="1:9" ht="14" x14ac:dyDescent="0.3">
      <c r="A22" s="4"/>
      <c r="B22" s="4"/>
      <c r="C22" s="4"/>
      <c r="D22" s="4"/>
      <c r="E22" s="4"/>
      <c r="F22" s="4"/>
      <c r="G22" s="4"/>
    </row>
    <row r="23" spans="1:9" ht="14" x14ac:dyDescent="0.3">
      <c r="A23" s="4"/>
      <c r="B23" s="4"/>
      <c r="C23" s="4"/>
      <c r="D23" s="4"/>
      <c r="E23" s="4"/>
      <c r="F23" s="4"/>
      <c r="G23" s="4"/>
    </row>
    <row r="24" spans="1:9" ht="14" x14ac:dyDescent="0.3">
      <c r="A24" s="4"/>
      <c r="B24" s="4"/>
      <c r="C24" s="4"/>
      <c r="D24" s="4"/>
      <c r="E24" s="52"/>
      <c r="F24" s="52"/>
      <c r="G24" s="52"/>
      <c r="H24" s="22"/>
    </row>
    <row r="25" spans="1:9" ht="14" x14ac:dyDescent="0.3">
      <c r="A25" s="4"/>
      <c r="B25" s="4"/>
      <c r="C25" s="4"/>
      <c r="D25" s="4"/>
      <c r="E25" s="53"/>
      <c r="F25" s="54"/>
      <c r="G25" s="54"/>
      <c r="H25" s="22"/>
    </row>
    <row r="26" spans="1:9" ht="15.5" x14ac:dyDescent="0.35">
      <c r="A26" s="10"/>
      <c r="B26" s="207"/>
      <c r="C26" s="26"/>
      <c r="D26" s="26"/>
      <c r="E26" s="118"/>
      <c r="F26" s="4"/>
      <c r="G26" s="4"/>
      <c r="H26" s="22"/>
    </row>
    <row r="27" spans="1:9" ht="14" x14ac:dyDescent="0.3">
      <c r="A27" s="4"/>
      <c r="B27" s="26"/>
      <c r="C27" s="26"/>
      <c r="D27" s="26"/>
      <c r="E27" s="26"/>
      <c r="F27" s="4"/>
      <c r="G27" s="4"/>
      <c r="H27" s="22"/>
    </row>
    <row r="28" spans="1:9" x14ac:dyDescent="0.25">
      <c r="B28" s="26"/>
      <c r="C28" s="26"/>
      <c r="D28" s="26"/>
      <c r="E28" s="26"/>
    </row>
    <row r="29" spans="1:9" x14ac:dyDescent="0.25">
      <c r="B29" s="26"/>
      <c r="C29" s="26"/>
      <c r="D29" s="26"/>
      <c r="E29" s="26"/>
    </row>
    <row r="30" spans="1:9" ht="15.5" x14ac:dyDescent="0.35">
      <c r="B30" s="105"/>
      <c r="C30" s="37"/>
      <c r="D30" s="26"/>
      <c r="E30" s="35"/>
    </row>
  </sheetData>
  <sheetProtection selectLockedCells="1"/>
  <phoneticPr fontId="2" type="noConversion"/>
  <dataValidations count="1">
    <dataValidation type="whole" operator="greaterThanOrEqual" allowBlank="1" sqref="C12 E12 E14 C14 G12 G14 G16 G20">
      <formula1>0</formula1>
    </dataValidation>
  </dataValidations>
  <pageMargins left="0.75" right="0.75" top="1" bottom="1" header="0.4921259845" footer="0.4921259845"/>
  <pageSetup paperSize="9" orientation="portrait" r:id="rId1"/>
  <headerFooter alignWithMargins="0">
    <oddHeader>&amp;A</oddHeader>
    <oddFooter>&amp;C 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1"/>
  <sheetViews>
    <sheetView showGridLines="0" workbookViewId="0"/>
  </sheetViews>
  <sheetFormatPr defaultRowHeight="12.5" x14ac:dyDescent="0.25"/>
  <cols>
    <col min="1" max="1" width="4.7265625" customWidth="1"/>
    <col min="2" max="2" width="5.26953125" customWidth="1"/>
    <col min="3" max="3" width="54.26953125" customWidth="1"/>
    <col min="4" max="4" width="18" style="197" customWidth="1"/>
  </cols>
  <sheetData>
    <row r="1" spans="1:4" ht="14" x14ac:dyDescent="0.3">
      <c r="A1" s="84" t="str">
        <f>'1. HAKULOMAKE'!A13</f>
        <v>nnn</v>
      </c>
      <c r="B1" s="153"/>
    </row>
    <row r="2" spans="1:4" ht="14" x14ac:dyDescent="0.3">
      <c r="A2" s="66" t="str">
        <f>'1. HAKULOMAKE'!G13</f>
        <v>xxxx</v>
      </c>
      <c r="B2" s="154"/>
    </row>
    <row r="4" spans="1:4" ht="13" x14ac:dyDescent="0.3">
      <c r="A4" s="158" t="s">
        <v>44</v>
      </c>
      <c r="B4" s="159"/>
      <c r="C4" s="159"/>
      <c r="D4" s="198"/>
    </row>
    <row r="5" spans="1:4" ht="13" x14ac:dyDescent="0.3">
      <c r="A5" s="158"/>
      <c r="B5" s="159"/>
      <c r="C5" s="159"/>
      <c r="D5" s="198"/>
    </row>
    <row r="6" spans="1:4" ht="13" x14ac:dyDescent="0.3">
      <c r="A6" s="158" t="s">
        <v>417</v>
      </c>
      <c r="B6" s="159"/>
      <c r="C6" s="159"/>
      <c r="D6" s="198"/>
    </row>
    <row r="7" spans="1:4" ht="13" x14ac:dyDescent="0.3">
      <c r="A7" s="160" t="s">
        <v>43</v>
      </c>
      <c r="B7" s="159"/>
      <c r="C7" s="159"/>
      <c r="D7" s="198"/>
    </row>
    <row r="8" spans="1:4" ht="13" x14ac:dyDescent="0.3">
      <c r="A8" s="158" t="s">
        <v>11</v>
      </c>
      <c r="B8" s="158"/>
      <c r="C8" s="158"/>
      <c r="D8" s="198"/>
    </row>
    <row r="9" spans="1:4" ht="13" x14ac:dyDescent="0.3">
      <c r="A9" s="158" t="s">
        <v>12</v>
      </c>
      <c r="B9" s="158"/>
      <c r="C9" s="158"/>
      <c r="D9" s="198"/>
    </row>
    <row r="10" spans="1:4" ht="13" x14ac:dyDescent="0.3">
      <c r="A10" s="158" t="s">
        <v>198</v>
      </c>
      <c r="B10" s="158"/>
      <c r="C10" s="158"/>
      <c r="D10" s="198"/>
    </row>
    <row r="11" spans="1:4" ht="13" x14ac:dyDescent="0.3">
      <c r="A11" s="159"/>
      <c r="B11" s="159" t="s">
        <v>13</v>
      </c>
      <c r="C11" s="159"/>
      <c r="D11" s="199"/>
    </row>
    <row r="12" spans="1:4" ht="13" x14ac:dyDescent="0.3">
      <c r="A12" s="159"/>
      <c r="B12" s="159" t="s">
        <v>199</v>
      </c>
      <c r="C12" s="159"/>
      <c r="D12" s="199"/>
    </row>
    <row r="13" spans="1:4" ht="13" x14ac:dyDescent="0.3">
      <c r="A13" s="159"/>
      <c r="B13" s="159"/>
      <c r="C13" s="159"/>
      <c r="D13" s="203">
        <f>SUM(D11:D12)</f>
        <v>0</v>
      </c>
    </row>
    <row r="14" spans="1:4" ht="13" x14ac:dyDescent="0.3">
      <c r="A14" s="158" t="s">
        <v>200</v>
      </c>
      <c r="B14" s="158"/>
      <c r="C14" s="158"/>
      <c r="D14" s="203"/>
    </row>
    <row r="15" spans="1:4" ht="13" x14ac:dyDescent="0.3">
      <c r="A15" s="159"/>
      <c r="B15" s="159" t="s">
        <v>358</v>
      </c>
      <c r="C15" s="159"/>
      <c r="D15" s="203"/>
    </row>
    <row r="16" spans="1:4" ht="13" x14ac:dyDescent="0.3">
      <c r="A16" s="159"/>
      <c r="B16" s="159"/>
      <c r="C16" s="161" t="s">
        <v>359</v>
      </c>
      <c r="D16" s="199"/>
    </row>
    <row r="17" spans="1:4" ht="13" x14ac:dyDescent="0.3">
      <c r="A17" s="159"/>
      <c r="B17" s="159"/>
      <c r="C17" s="159" t="s">
        <v>360</v>
      </c>
      <c r="D17" s="199"/>
    </row>
    <row r="18" spans="1:4" ht="13" x14ac:dyDescent="0.3">
      <c r="A18" s="159"/>
      <c r="B18" s="159"/>
      <c r="C18" s="159" t="s">
        <v>361</v>
      </c>
      <c r="D18" s="199"/>
    </row>
    <row r="19" spans="1:4" ht="13" x14ac:dyDescent="0.3">
      <c r="A19" s="159"/>
      <c r="B19" s="159"/>
      <c r="C19" s="159" t="s">
        <v>393</v>
      </c>
      <c r="D19" s="199"/>
    </row>
    <row r="20" spans="1:4" ht="13" x14ac:dyDescent="0.3">
      <c r="A20" s="159"/>
      <c r="B20" s="159"/>
      <c r="C20" s="159" t="s">
        <v>201</v>
      </c>
      <c r="D20" s="199"/>
    </row>
    <row r="21" spans="1:4" ht="13" x14ac:dyDescent="0.3">
      <c r="A21" s="159"/>
      <c r="B21" s="159"/>
      <c r="C21" s="159"/>
      <c r="D21" s="203">
        <f>SUM(D16:D20)</f>
        <v>0</v>
      </c>
    </row>
    <row r="22" spans="1:4" ht="13" x14ac:dyDescent="0.3">
      <c r="A22" s="159"/>
      <c r="B22" s="159"/>
      <c r="C22" s="159"/>
      <c r="D22" s="203"/>
    </row>
    <row r="23" spans="1:4" ht="13" x14ac:dyDescent="0.3">
      <c r="A23" s="159"/>
      <c r="B23" s="159" t="s">
        <v>164</v>
      </c>
      <c r="C23" s="159"/>
      <c r="D23" s="203"/>
    </row>
    <row r="24" spans="1:4" ht="13" x14ac:dyDescent="0.3">
      <c r="A24" s="159"/>
      <c r="B24" s="159"/>
      <c r="C24" s="161" t="s">
        <v>202</v>
      </c>
      <c r="D24" s="199"/>
    </row>
    <row r="25" spans="1:4" ht="13" x14ac:dyDescent="0.3">
      <c r="A25" s="159"/>
      <c r="B25" s="159"/>
      <c r="C25" s="159" t="s">
        <v>179</v>
      </c>
      <c r="D25" s="199"/>
    </row>
    <row r="26" spans="1:4" ht="13" x14ac:dyDescent="0.3">
      <c r="A26" s="159"/>
      <c r="B26" s="159"/>
      <c r="C26" s="159" t="s">
        <v>203</v>
      </c>
      <c r="D26" s="199"/>
    </row>
    <row r="27" spans="1:4" ht="13" x14ac:dyDescent="0.3">
      <c r="A27" s="159"/>
      <c r="B27" s="159"/>
      <c r="C27" s="159" t="s">
        <v>47</v>
      </c>
      <c r="D27" s="199"/>
    </row>
    <row r="28" spans="1:4" ht="13" x14ac:dyDescent="0.3">
      <c r="A28" s="159"/>
      <c r="B28" s="159"/>
      <c r="C28" s="159" t="s">
        <v>201</v>
      </c>
      <c r="D28" s="199"/>
    </row>
    <row r="29" spans="1:4" ht="13" x14ac:dyDescent="0.3">
      <c r="A29" s="159"/>
      <c r="B29" s="159"/>
      <c r="C29" s="159"/>
      <c r="D29" s="203">
        <f>SUM(D24:D28)</f>
        <v>0</v>
      </c>
    </row>
    <row r="30" spans="1:4" ht="13" x14ac:dyDescent="0.3">
      <c r="A30" s="159"/>
      <c r="B30" s="159" t="s">
        <v>48</v>
      </c>
      <c r="C30" s="159"/>
      <c r="D30" s="199"/>
    </row>
    <row r="31" spans="1:4" ht="13" x14ac:dyDescent="0.3">
      <c r="A31" s="159" t="s">
        <v>180</v>
      </c>
      <c r="B31" s="159"/>
      <c r="C31" s="159"/>
      <c r="D31" s="203">
        <f>D21+D29+D30</f>
        <v>0</v>
      </c>
    </row>
    <row r="32" spans="1:4" ht="13" x14ac:dyDescent="0.3">
      <c r="A32" s="159" t="s">
        <v>49</v>
      </c>
      <c r="B32" s="159"/>
      <c r="C32" s="159"/>
      <c r="D32" s="203">
        <f>D31+D13</f>
        <v>0</v>
      </c>
    </row>
    <row r="33" spans="1:4" ht="13" x14ac:dyDescent="0.3">
      <c r="A33" s="159"/>
      <c r="B33" s="159"/>
      <c r="C33" s="159"/>
      <c r="D33" s="203"/>
    </row>
    <row r="34" spans="1:4" ht="13" x14ac:dyDescent="0.3">
      <c r="A34" s="158" t="s">
        <v>50</v>
      </c>
      <c r="B34" s="159"/>
      <c r="C34" s="159"/>
      <c r="D34" s="203"/>
    </row>
    <row r="35" spans="1:4" ht="13" x14ac:dyDescent="0.3">
      <c r="A35" s="159"/>
      <c r="B35" s="159" t="s">
        <v>51</v>
      </c>
      <c r="C35" s="159"/>
      <c r="D35" s="203"/>
    </row>
    <row r="36" spans="1:4" ht="13" x14ac:dyDescent="0.3">
      <c r="A36" s="159"/>
      <c r="B36" s="159"/>
      <c r="C36" s="159"/>
      <c r="D36" s="203"/>
    </row>
    <row r="37" spans="1:4" ht="13" x14ac:dyDescent="0.3">
      <c r="A37" s="159"/>
      <c r="B37" s="159"/>
      <c r="C37" s="159" t="s">
        <v>176</v>
      </c>
      <c r="D37" s="199"/>
    </row>
    <row r="38" spans="1:4" ht="13" x14ac:dyDescent="0.3">
      <c r="A38" s="159"/>
      <c r="B38" s="159"/>
      <c r="C38" s="159" t="s">
        <v>342</v>
      </c>
      <c r="D38" s="199"/>
    </row>
    <row r="39" spans="1:4" ht="13" x14ac:dyDescent="0.3">
      <c r="A39" s="159"/>
      <c r="B39" s="159"/>
      <c r="C39" s="159" t="s">
        <v>181</v>
      </c>
      <c r="D39" s="199"/>
    </row>
    <row r="40" spans="1:4" ht="13" x14ac:dyDescent="0.3">
      <c r="A40" s="159"/>
      <c r="B40" s="159"/>
      <c r="C40" s="159" t="s">
        <v>341</v>
      </c>
      <c r="D40" s="199"/>
    </row>
    <row r="41" spans="1:4" ht="13" x14ac:dyDescent="0.3">
      <c r="A41" s="159"/>
      <c r="B41" s="159"/>
      <c r="C41" s="159" t="s">
        <v>204</v>
      </c>
      <c r="D41" s="199"/>
    </row>
    <row r="42" spans="1:4" ht="13" x14ac:dyDescent="0.3">
      <c r="A42" s="159"/>
      <c r="B42" s="159"/>
      <c r="C42" s="159" t="s">
        <v>324</v>
      </c>
      <c r="D42" s="199"/>
    </row>
    <row r="43" spans="1:4" ht="13" x14ac:dyDescent="0.3">
      <c r="A43" s="159"/>
      <c r="B43" s="159"/>
      <c r="C43" s="159" t="s">
        <v>325</v>
      </c>
      <c r="D43" s="199"/>
    </row>
    <row r="44" spans="1:4" ht="13" x14ac:dyDescent="0.3">
      <c r="A44" s="159"/>
      <c r="B44" s="159"/>
      <c r="C44" s="159" t="s">
        <v>205</v>
      </c>
      <c r="D44" s="199"/>
    </row>
    <row r="45" spans="1:4" ht="13" x14ac:dyDescent="0.3">
      <c r="A45" s="159"/>
      <c r="B45" s="159"/>
      <c r="C45" s="159" t="s">
        <v>326</v>
      </c>
      <c r="D45" s="199"/>
    </row>
    <row r="46" spans="1:4" ht="13" x14ac:dyDescent="0.3">
      <c r="A46" s="159"/>
      <c r="B46" s="159"/>
      <c r="C46" s="159" t="s">
        <v>206</v>
      </c>
      <c r="D46" s="199"/>
    </row>
    <row r="47" spans="1:4" ht="13" x14ac:dyDescent="0.3">
      <c r="A47" s="159"/>
      <c r="B47" s="159" t="s">
        <v>207</v>
      </c>
      <c r="C47" s="159"/>
      <c r="D47" s="203">
        <f>SUM(D37:D46)</f>
        <v>0</v>
      </c>
    </row>
    <row r="48" spans="1:4" ht="13" x14ac:dyDescent="0.3">
      <c r="A48" s="159"/>
      <c r="B48" s="159" t="s">
        <v>208</v>
      </c>
      <c r="C48" s="159"/>
      <c r="D48" s="199"/>
    </row>
    <row r="49" spans="1:4" ht="13" x14ac:dyDescent="0.3">
      <c r="A49" s="159"/>
      <c r="B49" s="159" t="s">
        <v>394</v>
      </c>
      <c r="C49" s="159"/>
      <c r="D49" s="199"/>
    </row>
    <row r="50" spans="1:4" ht="13" x14ac:dyDescent="0.3">
      <c r="A50" s="159" t="s">
        <v>421</v>
      </c>
      <c r="B50" s="159"/>
      <c r="C50" s="159"/>
      <c r="D50" s="203">
        <f>D47+D48+D49</f>
        <v>0</v>
      </c>
    </row>
    <row r="51" spans="1:4" ht="13" x14ac:dyDescent="0.3">
      <c r="A51" s="159"/>
      <c r="B51" s="159" t="s">
        <v>209</v>
      </c>
      <c r="C51" s="159"/>
      <c r="D51" s="203"/>
    </row>
    <row r="52" spans="1:4" ht="13" x14ac:dyDescent="0.3">
      <c r="A52" s="159"/>
      <c r="B52" s="158"/>
      <c r="C52" s="159" t="s">
        <v>173</v>
      </c>
      <c r="D52" s="199"/>
    </row>
    <row r="53" spans="1:4" ht="13" x14ac:dyDescent="0.3">
      <c r="A53" s="159"/>
      <c r="B53" s="158"/>
      <c r="C53" s="159"/>
      <c r="D53" s="203">
        <f>D52</f>
        <v>0</v>
      </c>
    </row>
    <row r="54" spans="1:4" ht="13" x14ac:dyDescent="0.3">
      <c r="A54" s="159"/>
      <c r="B54" s="158"/>
      <c r="C54" s="159"/>
      <c r="D54" s="203"/>
    </row>
    <row r="55" spans="1:4" ht="13" x14ac:dyDescent="0.3">
      <c r="A55" s="158" t="s">
        <v>53</v>
      </c>
      <c r="B55" s="158"/>
      <c r="C55" s="158"/>
      <c r="D55" s="203">
        <f>D50+D53</f>
        <v>0</v>
      </c>
    </row>
    <row r="56" spans="1:4" ht="13" x14ac:dyDescent="0.3">
      <c r="A56" s="159"/>
      <c r="B56" s="159" t="s">
        <v>54</v>
      </c>
      <c r="C56" s="159"/>
      <c r="D56" s="203"/>
    </row>
    <row r="57" spans="1:4" ht="13" x14ac:dyDescent="0.3">
      <c r="A57" s="158"/>
      <c r="B57" s="159" t="s">
        <v>362</v>
      </c>
      <c r="C57" s="159"/>
      <c r="D57" s="203"/>
    </row>
    <row r="58" spans="1:4" ht="13" x14ac:dyDescent="0.3">
      <c r="A58" s="158"/>
      <c r="B58" s="159"/>
      <c r="C58" s="159" t="s">
        <v>363</v>
      </c>
      <c r="D58" s="199"/>
    </row>
    <row r="59" spans="1:4" ht="13" x14ac:dyDescent="0.3">
      <c r="A59" s="158"/>
      <c r="B59" s="159"/>
      <c r="C59" s="159" t="s">
        <v>364</v>
      </c>
      <c r="D59" s="199"/>
    </row>
    <row r="60" spans="1:4" ht="13" x14ac:dyDescent="0.3">
      <c r="A60" s="158"/>
      <c r="B60" s="159"/>
      <c r="C60" s="159" t="s">
        <v>365</v>
      </c>
      <c r="D60" s="199"/>
    </row>
    <row r="61" spans="1:4" ht="13" x14ac:dyDescent="0.3">
      <c r="A61" s="158"/>
      <c r="B61" s="159"/>
      <c r="C61" s="159" t="s">
        <v>366</v>
      </c>
      <c r="D61" s="199"/>
    </row>
    <row r="62" spans="1:4" ht="13" x14ac:dyDescent="0.3">
      <c r="A62" s="158"/>
      <c r="B62" s="159"/>
      <c r="C62" s="159" t="s">
        <v>367</v>
      </c>
      <c r="D62" s="199"/>
    </row>
    <row r="63" spans="1:4" ht="13" x14ac:dyDescent="0.3">
      <c r="A63" s="158"/>
      <c r="B63" s="159"/>
      <c r="C63" s="159" t="s">
        <v>368</v>
      </c>
      <c r="D63" s="199"/>
    </row>
    <row r="64" spans="1:4" ht="13" x14ac:dyDescent="0.3">
      <c r="A64" s="158"/>
      <c r="B64" s="159"/>
      <c r="C64" s="159" t="s">
        <v>395</v>
      </c>
      <c r="D64" s="199"/>
    </row>
    <row r="65" spans="1:4" ht="13" x14ac:dyDescent="0.3">
      <c r="A65" s="158"/>
      <c r="B65" s="159"/>
      <c r="C65" s="159" t="s">
        <v>14</v>
      </c>
      <c r="D65" s="199"/>
    </row>
    <row r="66" spans="1:4" ht="13" x14ac:dyDescent="0.3">
      <c r="A66" s="158"/>
      <c r="B66" s="159"/>
      <c r="C66" s="159"/>
      <c r="D66" s="203">
        <f>SUM(D58:D65)</f>
        <v>0</v>
      </c>
    </row>
    <row r="67" spans="1:4" ht="13" x14ac:dyDescent="0.3">
      <c r="A67" s="158"/>
      <c r="B67" s="159" t="s">
        <v>210</v>
      </c>
      <c r="C67" s="159"/>
      <c r="D67" s="203"/>
    </row>
    <row r="68" spans="1:4" ht="13" x14ac:dyDescent="0.3">
      <c r="A68" s="158"/>
      <c r="B68" s="159"/>
      <c r="C68" s="159" t="s">
        <v>177</v>
      </c>
      <c r="D68" s="199"/>
    </row>
    <row r="69" spans="1:4" ht="13" x14ac:dyDescent="0.3">
      <c r="A69" s="158"/>
      <c r="B69" s="159"/>
      <c r="C69" s="159" t="s">
        <v>322</v>
      </c>
      <c r="D69" s="199"/>
    </row>
    <row r="70" spans="1:4" ht="13" x14ac:dyDescent="0.3">
      <c r="A70" s="158"/>
      <c r="B70" s="159"/>
      <c r="C70" s="159" t="s">
        <v>182</v>
      </c>
      <c r="D70" s="199"/>
    </row>
    <row r="71" spans="1:4" ht="13" x14ac:dyDescent="0.3">
      <c r="A71" s="158"/>
      <c r="B71" s="159"/>
      <c r="C71" s="159" t="s">
        <v>327</v>
      </c>
      <c r="D71" s="199"/>
    </row>
    <row r="72" spans="1:4" ht="13" x14ac:dyDescent="0.3">
      <c r="A72" s="158"/>
      <c r="B72" s="159"/>
      <c r="C72" s="159" t="s">
        <v>211</v>
      </c>
      <c r="D72" s="199"/>
    </row>
    <row r="73" spans="1:4" ht="13" x14ac:dyDescent="0.3">
      <c r="A73" s="158"/>
      <c r="B73" s="159"/>
      <c r="C73" s="159" t="s">
        <v>343</v>
      </c>
      <c r="D73" s="199"/>
    </row>
    <row r="74" spans="1:4" ht="13" x14ac:dyDescent="0.3">
      <c r="A74" s="158"/>
      <c r="B74" s="159"/>
      <c r="C74" s="159" t="s">
        <v>212</v>
      </c>
      <c r="D74" s="199"/>
    </row>
    <row r="75" spans="1:4" ht="13" x14ac:dyDescent="0.3">
      <c r="A75" s="158"/>
      <c r="B75" s="159"/>
      <c r="C75" s="162" t="s">
        <v>14</v>
      </c>
      <c r="D75" s="199"/>
    </row>
    <row r="76" spans="1:4" ht="13" x14ac:dyDescent="0.3">
      <c r="A76" s="159"/>
      <c r="B76" s="159"/>
      <c r="C76" s="164"/>
      <c r="D76" s="203">
        <f>SUM(D68:D75)</f>
        <v>0</v>
      </c>
    </row>
    <row r="77" spans="1:4" ht="13" x14ac:dyDescent="0.3">
      <c r="A77" s="159"/>
      <c r="B77" s="159"/>
      <c r="C77" s="159"/>
      <c r="D77" s="203"/>
    </row>
    <row r="78" spans="1:4" ht="13" x14ac:dyDescent="0.3">
      <c r="A78" s="159"/>
      <c r="B78" s="159" t="s">
        <v>213</v>
      </c>
      <c r="C78" s="159"/>
      <c r="D78" s="203">
        <f>D66+D76</f>
        <v>0</v>
      </c>
    </row>
    <row r="79" spans="1:4" ht="13" x14ac:dyDescent="0.3">
      <c r="A79" s="159"/>
      <c r="B79" s="159"/>
      <c r="C79" s="159"/>
      <c r="D79" s="203"/>
    </row>
    <row r="80" spans="1:4" ht="13" x14ac:dyDescent="0.3">
      <c r="A80" s="159"/>
      <c r="B80" s="161" t="s">
        <v>214</v>
      </c>
      <c r="C80" s="161"/>
      <c r="D80" s="203"/>
    </row>
    <row r="81" spans="1:4" ht="13" x14ac:dyDescent="0.3">
      <c r="A81" s="159"/>
      <c r="B81" s="165"/>
      <c r="C81" s="161" t="s">
        <v>173</v>
      </c>
      <c r="D81" s="199"/>
    </row>
    <row r="82" spans="1:4" ht="13" x14ac:dyDescent="0.3">
      <c r="A82" s="159"/>
      <c r="B82" s="165"/>
      <c r="C82" s="161" t="s">
        <v>14</v>
      </c>
      <c r="D82" s="199"/>
    </row>
    <row r="83" spans="1:4" ht="13" x14ac:dyDescent="0.3">
      <c r="A83" s="159"/>
      <c r="B83" s="159" t="s">
        <v>215</v>
      </c>
      <c r="C83" s="159"/>
      <c r="D83" s="203">
        <f>SUM(D81:D82)</f>
        <v>0</v>
      </c>
    </row>
    <row r="84" spans="1:4" ht="13" x14ac:dyDescent="0.3">
      <c r="A84" s="159"/>
      <c r="B84" s="159"/>
      <c r="C84" s="159"/>
      <c r="D84" s="203"/>
    </row>
    <row r="85" spans="1:4" ht="13" x14ac:dyDescent="0.3">
      <c r="A85" s="159"/>
      <c r="B85" s="161" t="s">
        <v>56</v>
      </c>
      <c r="C85" s="161"/>
      <c r="D85" s="203">
        <f>D78+D83</f>
        <v>0</v>
      </c>
    </row>
    <row r="86" spans="1:4" ht="13" x14ac:dyDescent="0.3">
      <c r="A86" s="159"/>
      <c r="B86" s="162" t="s">
        <v>57</v>
      </c>
      <c r="C86" s="162"/>
      <c r="D86" s="203"/>
    </row>
    <row r="87" spans="1:4" ht="13" x14ac:dyDescent="0.3">
      <c r="A87" s="159"/>
      <c r="B87" s="159"/>
      <c r="C87" s="159" t="s">
        <v>183</v>
      </c>
      <c r="D87" s="199"/>
    </row>
    <row r="88" spans="1:4" ht="13" x14ac:dyDescent="0.3">
      <c r="A88" s="159"/>
      <c r="B88" s="159"/>
      <c r="C88" s="159" t="s">
        <v>58</v>
      </c>
      <c r="D88" s="199"/>
    </row>
    <row r="89" spans="1:4" ht="13" x14ac:dyDescent="0.3">
      <c r="A89" s="159"/>
      <c r="B89" s="159"/>
      <c r="C89" s="159" t="s">
        <v>396</v>
      </c>
      <c r="D89" s="199"/>
    </row>
    <row r="90" spans="1:4" ht="13" x14ac:dyDescent="0.3">
      <c r="A90" s="159"/>
      <c r="B90" s="159" t="s">
        <v>59</v>
      </c>
      <c r="C90" s="159"/>
      <c r="D90" s="203">
        <f>SUM(D87:D89)</f>
        <v>0</v>
      </c>
    </row>
    <row r="91" spans="1:4" ht="13" x14ac:dyDescent="0.3">
      <c r="A91" s="159"/>
      <c r="B91" s="159"/>
      <c r="C91" s="159"/>
      <c r="D91" s="203"/>
    </row>
    <row r="92" spans="1:4" ht="13" x14ac:dyDescent="0.3">
      <c r="A92" s="159"/>
      <c r="B92" s="159" t="s">
        <v>61</v>
      </c>
      <c r="C92" s="159"/>
      <c r="D92" s="199"/>
    </row>
    <row r="93" spans="1:4" ht="13" x14ac:dyDescent="0.3">
      <c r="A93" s="159"/>
      <c r="B93" s="159"/>
      <c r="C93" s="159"/>
      <c r="D93" s="203"/>
    </row>
    <row r="94" spans="1:4" ht="13" x14ac:dyDescent="0.3">
      <c r="A94" s="159" t="s">
        <v>62</v>
      </c>
      <c r="B94" s="159"/>
      <c r="C94" s="159"/>
      <c r="D94" s="203">
        <f>D55+D85+D90+D92</f>
        <v>0</v>
      </c>
    </row>
    <row r="95" spans="1:4" ht="13" x14ac:dyDescent="0.3">
      <c r="A95" s="159"/>
      <c r="B95" s="159"/>
      <c r="C95" s="159"/>
      <c r="D95" s="203"/>
    </row>
    <row r="96" spans="1:4" ht="13" x14ac:dyDescent="0.3">
      <c r="A96" s="158" t="s">
        <v>216</v>
      </c>
      <c r="B96" s="159"/>
      <c r="C96" s="159"/>
      <c r="D96" s="203"/>
    </row>
    <row r="97" spans="1:4" ht="13" x14ac:dyDescent="0.3">
      <c r="A97" s="159"/>
      <c r="B97" s="159" t="s">
        <v>15</v>
      </c>
      <c r="C97" s="159"/>
      <c r="D97" s="203"/>
    </row>
    <row r="98" spans="1:4" ht="13" x14ac:dyDescent="0.3">
      <c r="A98" s="159"/>
      <c r="B98" s="159"/>
      <c r="C98" s="159" t="s">
        <v>63</v>
      </c>
      <c r="D98" s="199"/>
    </row>
    <row r="99" spans="1:4" ht="13" x14ac:dyDescent="0.3">
      <c r="A99" s="159"/>
      <c r="B99" s="159"/>
      <c r="C99" s="159" t="s">
        <v>64</v>
      </c>
      <c r="D99" s="203"/>
    </row>
    <row r="100" spans="1:4" ht="13" x14ac:dyDescent="0.3">
      <c r="A100" s="159"/>
      <c r="B100" s="159"/>
      <c r="C100" s="159" t="s">
        <v>217</v>
      </c>
      <c r="D100" s="199"/>
    </row>
    <row r="101" spans="1:4" ht="13" x14ac:dyDescent="0.3">
      <c r="A101" s="159"/>
      <c r="B101" s="159"/>
      <c r="C101" s="159" t="s">
        <v>218</v>
      </c>
      <c r="D101" s="199"/>
    </row>
    <row r="102" spans="1:4" ht="13" x14ac:dyDescent="0.3">
      <c r="A102" s="159"/>
      <c r="B102" s="159"/>
      <c r="C102" s="159"/>
      <c r="D102" s="203">
        <f>SUM(D98:D101)</f>
        <v>0</v>
      </c>
    </row>
    <row r="103" spans="1:4" ht="13" x14ac:dyDescent="0.3">
      <c r="A103" s="159"/>
      <c r="B103" s="159" t="s">
        <v>65</v>
      </c>
      <c r="C103" s="159"/>
      <c r="D103" s="199"/>
    </row>
    <row r="104" spans="1:4" ht="13" x14ac:dyDescent="0.3">
      <c r="A104" s="159"/>
      <c r="B104" s="159" t="s">
        <v>66</v>
      </c>
      <c r="C104" s="159"/>
      <c r="D104" s="199"/>
    </row>
    <row r="105" spans="1:4" ht="13" x14ac:dyDescent="0.3">
      <c r="A105" s="159"/>
      <c r="B105" s="159" t="s">
        <v>16</v>
      </c>
      <c r="C105" s="159"/>
      <c r="D105" s="203"/>
    </row>
    <row r="106" spans="1:4" ht="13" x14ac:dyDescent="0.3">
      <c r="A106" s="159"/>
      <c r="B106" s="159"/>
      <c r="C106" s="159" t="s">
        <v>17</v>
      </c>
      <c r="D106" s="199"/>
    </row>
    <row r="107" spans="1:4" ht="13" x14ac:dyDescent="0.3">
      <c r="A107" s="159"/>
      <c r="B107" s="159"/>
      <c r="C107" s="159" t="s">
        <v>67</v>
      </c>
      <c r="D107" s="199"/>
    </row>
    <row r="108" spans="1:4" ht="13" x14ac:dyDescent="0.3">
      <c r="A108" s="159"/>
      <c r="B108" s="159"/>
      <c r="C108" s="159"/>
      <c r="D108" s="203">
        <f>SUM(D106:D107)</f>
        <v>0</v>
      </c>
    </row>
    <row r="109" spans="1:4" ht="13" x14ac:dyDescent="0.3">
      <c r="A109" s="159"/>
      <c r="B109" s="159" t="s">
        <v>18</v>
      </c>
      <c r="C109" s="159"/>
      <c r="D109" s="203"/>
    </row>
    <row r="110" spans="1:4" ht="13" x14ac:dyDescent="0.3">
      <c r="A110" s="159"/>
      <c r="B110" s="159"/>
      <c r="C110" s="159" t="s">
        <v>68</v>
      </c>
      <c r="D110" s="199"/>
    </row>
    <row r="111" spans="1:4" ht="13" x14ac:dyDescent="0.3">
      <c r="A111" s="159"/>
      <c r="B111" s="159"/>
      <c r="C111" s="159" t="s">
        <v>69</v>
      </c>
      <c r="D111" s="199"/>
    </row>
    <row r="112" spans="1:4" ht="13" x14ac:dyDescent="0.3">
      <c r="A112" s="159"/>
      <c r="B112" s="159"/>
      <c r="C112" s="159" t="s">
        <v>70</v>
      </c>
      <c r="D112" s="199"/>
    </row>
    <row r="113" spans="1:4" ht="13" x14ac:dyDescent="0.3">
      <c r="A113" s="159"/>
      <c r="B113" s="159"/>
      <c r="C113" s="159" t="s">
        <v>71</v>
      </c>
      <c r="D113" s="199"/>
    </row>
    <row r="114" spans="1:4" ht="13" x14ac:dyDescent="0.3">
      <c r="A114" s="159"/>
      <c r="B114" s="159"/>
      <c r="C114" s="159" t="s">
        <v>72</v>
      </c>
      <c r="D114" s="199"/>
    </row>
    <row r="115" spans="1:4" ht="13" x14ac:dyDescent="0.3">
      <c r="A115" s="159"/>
      <c r="B115" s="159"/>
      <c r="C115" s="159" t="s">
        <v>19</v>
      </c>
      <c r="D115" s="199"/>
    </row>
    <row r="116" spans="1:4" ht="13" x14ac:dyDescent="0.3">
      <c r="A116" s="159"/>
      <c r="B116" s="159"/>
      <c r="C116" s="159" t="s">
        <v>73</v>
      </c>
      <c r="D116" s="199"/>
    </row>
    <row r="117" spans="1:4" ht="13" x14ac:dyDescent="0.3">
      <c r="A117" s="159"/>
      <c r="B117" s="159"/>
      <c r="C117" s="159" t="s">
        <v>20</v>
      </c>
      <c r="D117" s="199"/>
    </row>
    <row r="118" spans="1:4" ht="13" x14ac:dyDescent="0.3">
      <c r="A118" s="159"/>
      <c r="B118" s="159"/>
      <c r="C118" s="159" t="s">
        <v>74</v>
      </c>
      <c r="D118" s="199"/>
    </row>
    <row r="119" spans="1:4" ht="13" x14ac:dyDescent="0.3">
      <c r="A119" s="159"/>
      <c r="B119" s="159"/>
      <c r="C119" s="159" t="s">
        <v>75</v>
      </c>
      <c r="D119" s="199"/>
    </row>
    <row r="120" spans="1:4" ht="13" x14ac:dyDescent="0.3">
      <c r="A120" s="159"/>
      <c r="B120" s="159"/>
      <c r="C120" s="159" t="s">
        <v>76</v>
      </c>
      <c r="D120" s="199"/>
    </row>
    <row r="121" spans="1:4" ht="13" x14ac:dyDescent="0.3">
      <c r="A121" s="159"/>
      <c r="B121" s="159"/>
      <c r="C121" s="159" t="s">
        <v>77</v>
      </c>
      <c r="D121" s="199"/>
    </row>
    <row r="122" spans="1:4" ht="13" x14ac:dyDescent="0.3">
      <c r="A122" s="159"/>
      <c r="B122" s="159"/>
      <c r="C122" s="159" t="s">
        <v>78</v>
      </c>
      <c r="D122" s="199"/>
    </row>
    <row r="123" spans="1:4" ht="13" x14ac:dyDescent="0.3">
      <c r="A123" s="159"/>
      <c r="B123" s="159"/>
      <c r="C123" s="159" t="s">
        <v>22</v>
      </c>
      <c r="D123" s="199"/>
    </row>
    <row r="124" spans="1:4" ht="13" x14ac:dyDescent="0.3">
      <c r="A124" s="159"/>
      <c r="B124" s="159"/>
      <c r="C124" s="159" t="s">
        <v>23</v>
      </c>
      <c r="D124" s="199"/>
    </row>
    <row r="125" spans="1:4" ht="13" x14ac:dyDescent="0.3">
      <c r="A125" s="159"/>
      <c r="B125" s="159"/>
      <c r="C125" s="159" t="s">
        <v>21</v>
      </c>
      <c r="D125" s="199"/>
    </row>
    <row r="126" spans="1:4" ht="13" x14ac:dyDescent="0.3">
      <c r="A126" s="159"/>
      <c r="B126" s="159"/>
      <c r="C126" s="159" t="s">
        <v>79</v>
      </c>
      <c r="D126" s="199"/>
    </row>
    <row r="127" spans="1:4" ht="13" x14ac:dyDescent="0.3">
      <c r="A127" s="159"/>
      <c r="B127" s="159"/>
      <c r="C127" s="159" t="s">
        <v>219</v>
      </c>
      <c r="D127" s="199"/>
    </row>
    <row r="128" spans="1:4" ht="13" x14ac:dyDescent="0.3">
      <c r="A128" s="159"/>
      <c r="B128" s="159"/>
      <c r="C128" s="159"/>
      <c r="D128" s="203">
        <f>SUM(D110:D127)</f>
        <v>0</v>
      </c>
    </row>
    <row r="129" spans="1:4" ht="13" x14ac:dyDescent="0.3">
      <c r="A129" s="159" t="s">
        <v>220</v>
      </c>
      <c r="B129" s="159"/>
      <c r="C129" s="159"/>
      <c r="D129" s="203">
        <f>D102+D103+D104+D108+D128</f>
        <v>0</v>
      </c>
    </row>
    <row r="130" spans="1:4" ht="13" x14ac:dyDescent="0.3">
      <c r="A130" s="159"/>
      <c r="B130" s="159"/>
      <c r="C130" s="159"/>
      <c r="D130" s="203"/>
    </row>
    <row r="131" spans="1:4" ht="13" x14ac:dyDescent="0.3">
      <c r="A131" s="158" t="s">
        <v>221</v>
      </c>
      <c r="B131" s="159"/>
      <c r="C131" s="159"/>
      <c r="D131" s="203">
        <f>D32+D94+D129</f>
        <v>0</v>
      </c>
    </row>
    <row r="132" spans="1:4" ht="13" x14ac:dyDescent="0.3">
      <c r="A132" s="166"/>
      <c r="B132" s="159"/>
      <c r="C132" s="159"/>
      <c r="D132" s="203"/>
    </row>
    <row r="133" spans="1:4" ht="13" x14ac:dyDescent="0.3">
      <c r="A133" s="158" t="s">
        <v>222</v>
      </c>
      <c r="B133" s="159"/>
      <c r="C133" s="159"/>
      <c r="D133" s="203"/>
    </row>
    <row r="134" spans="1:4" ht="13" x14ac:dyDescent="0.3">
      <c r="A134" s="159"/>
      <c r="B134" s="159" t="s">
        <v>80</v>
      </c>
      <c r="C134" s="159"/>
      <c r="D134" s="199"/>
    </row>
    <row r="135" spans="1:4" ht="13" x14ac:dyDescent="0.3">
      <c r="A135" s="159"/>
      <c r="B135" s="159" t="s">
        <v>81</v>
      </c>
      <c r="C135" s="159"/>
      <c r="D135" s="199"/>
    </row>
    <row r="136" spans="1:4" ht="13" x14ac:dyDescent="0.3">
      <c r="A136" s="159"/>
      <c r="B136" s="159" t="s">
        <v>82</v>
      </c>
      <c r="C136" s="159"/>
      <c r="D136" s="199"/>
    </row>
    <row r="137" spans="1:4" ht="13" x14ac:dyDescent="0.3">
      <c r="A137" s="159"/>
      <c r="B137" s="159" t="s">
        <v>24</v>
      </c>
      <c r="C137" s="159"/>
      <c r="D137" s="199"/>
    </row>
    <row r="138" spans="1:4" ht="13" x14ac:dyDescent="0.3">
      <c r="A138" s="159"/>
      <c r="B138" s="159" t="s">
        <v>83</v>
      </c>
      <c r="C138" s="159"/>
      <c r="D138" s="199"/>
    </row>
    <row r="139" spans="1:4" ht="13" x14ac:dyDescent="0.3">
      <c r="A139" s="159"/>
      <c r="B139" s="159" t="s">
        <v>223</v>
      </c>
      <c r="C139" s="159"/>
      <c r="D139" s="199"/>
    </row>
    <row r="140" spans="1:4" ht="13" x14ac:dyDescent="0.3">
      <c r="A140" s="159"/>
      <c r="B140" s="159" t="s">
        <v>224</v>
      </c>
      <c r="C140" s="159"/>
      <c r="D140" s="199"/>
    </row>
    <row r="141" spans="1:4" ht="13" x14ac:dyDescent="0.3">
      <c r="A141" s="159"/>
      <c r="B141" s="159" t="s">
        <v>225</v>
      </c>
      <c r="C141" s="159"/>
      <c r="D141" s="199"/>
    </row>
    <row r="142" spans="1:4" ht="13" x14ac:dyDescent="0.3">
      <c r="A142" s="159"/>
      <c r="B142" s="159" t="s">
        <v>226</v>
      </c>
      <c r="C142" s="159"/>
      <c r="D142" s="199"/>
    </row>
    <row r="143" spans="1:4" ht="13" x14ac:dyDescent="0.3">
      <c r="A143" s="159"/>
      <c r="B143" s="159" t="s">
        <v>227</v>
      </c>
      <c r="C143" s="159"/>
      <c r="D143" s="199"/>
    </row>
    <row r="144" spans="1:4" ht="13" x14ac:dyDescent="0.3">
      <c r="A144" s="159"/>
      <c r="B144" s="159"/>
      <c r="C144" s="159"/>
      <c r="D144" s="203">
        <f>SUM(D134:D143)</f>
        <v>0</v>
      </c>
    </row>
    <row r="145" spans="1:4" ht="13" x14ac:dyDescent="0.3">
      <c r="A145" s="159"/>
      <c r="B145" s="159"/>
      <c r="C145" s="159"/>
      <c r="D145" s="203"/>
    </row>
    <row r="146" spans="1:4" ht="13" x14ac:dyDescent="0.3">
      <c r="A146" s="158" t="s">
        <v>228</v>
      </c>
      <c r="B146" s="159"/>
      <c r="C146" s="159"/>
      <c r="D146" s="203">
        <f>D131+D144</f>
        <v>0</v>
      </c>
    </row>
    <row r="147" spans="1:4" ht="13" x14ac:dyDescent="0.3">
      <c r="A147" s="166"/>
      <c r="B147" s="159"/>
      <c r="C147" s="159"/>
      <c r="D147" s="203"/>
    </row>
    <row r="148" spans="1:4" ht="13" x14ac:dyDescent="0.3">
      <c r="A148" s="158" t="s">
        <v>229</v>
      </c>
      <c r="B148" s="159"/>
      <c r="C148" s="159"/>
      <c r="D148" s="203"/>
    </row>
    <row r="149" spans="1:4" ht="13" x14ac:dyDescent="0.3">
      <c r="A149" s="159"/>
      <c r="B149" s="159" t="s">
        <v>88</v>
      </c>
      <c r="C149" s="159"/>
      <c r="D149" s="199"/>
    </row>
    <row r="150" spans="1:4" ht="13" x14ac:dyDescent="0.3">
      <c r="A150" s="159"/>
      <c r="B150" s="159" t="s">
        <v>25</v>
      </c>
      <c r="C150" s="159"/>
      <c r="D150" s="199"/>
    </row>
    <row r="151" spans="1:4" ht="13" x14ac:dyDescent="0.3">
      <c r="A151" s="159"/>
      <c r="B151" s="159" t="s">
        <v>26</v>
      </c>
      <c r="C151" s="159"/>
      <c r="D151" s="199"/>
    </row>
    <row r="152" spans="1:4" ht="13" x14ac:dyDescent="0.3">
      <c r="A152" s="159"/>
      <c r="B152" s="159" t="s">
        <v>27</v>
      </c>
      <c r="C152" s="159"/>
      <c r="D152" s="199"/>
    </row>
    <row r="153" spans="1:4" ht="13" x14ac:dyDescent="0.3">
      <c r="A153" s="159"/>
      <c r="B153" s="159" t="s">
        <v>28</v>
      </c>
      <c r="C153" s="159"/>
      <c r="D153" s="199"/>
    </row>
    <row r="154" spans="1:4" ht="13" x14ac:dyDescent="0.3">
      <c r="A154" s="159"/>
      <c r="B154" s="159" t="s">
        <v>389</v>
      </c>
      <c r="C154" s="159"/>
      <c r="D154" s="199"/>
    </row>
    <row r="155" spans="1:4" ht="13" x14ac:dyDescent="0.3">
      <c r="A155" s="159"/>
      <c r="B155" s="159" t="s">
        <v>390</v>
      </c>
      <c r="C155" s="159"/>
      <c r="D155" s="199"/>
    </row>
    <row r="156" spans="1:4" ht="13" x14ac:dyDescent="0.3">
      <c r="A156" s="159"/>
      <c r="B156" s="159"/>
      <c r="C156" s="159"/>
      <c r="D156" s="203">
        <f>SUM(D149:D155)</f>
        <v>0</v>
      </c>
    </row>
    <row r="157" spans="1:4" ht="13" x14ac:dyDescent="0.3">
      <c r="A157" s="158" t="s">
        <v>230</v>
      </c>
      <c r="B157" s="158"/>
      <c r="C157" s="158"/>
      <c r="D157" s="203">
        <f>D146+D156</f>
        <v>0</v>
      </c>
    </row>
    <row r="158" spans="1:4" ht="13" x14ac:dyDescent="0.3">
      <c r="A158" s="159"/>
      <c r="B158" s="159"/>
      <c r="C158" s="159"/>
      <c r="D158" s="203"/>
    </row>
    <row r="159" spans="1:4" ht="13" x14ac:dyDescent="0.3">
      <c r="A159" s="167" t="s">
        <v>231</v>
      </c>
      <c r="B159" s="161"/>
      <c r="C159" s="161"/>
      <c r="D159" s="203"/>
    </row>
    <row r="160" spans="1:4" ht="13" x14ac:dyDescent="0.3">
      <c r="A160" s="168"/>
      <c r="B160" s="161" t="s">
        <v>232</v>
      </c>
      <c r="C160" s="161"/>
      <c r="D160" s="199"/>
    </row>
    <row r="161" spans="1:4" ht="13" x14ac:dyDescent="0.3">
      <c r="A161" s="158" t="s">
        <v>233</v>
      </c>
      <c r="B161" s="158"/>
      <c r="C161" s="158"/>
      <c r="D161" s="203">
        <f>D157+D160</f>
        <v>0</v>
      </c>
    </row>
    <row r="162" spans="1:4" ht="13" x14ac:dyDescent="0.3">
      <c r="A162" s="159"/>
      <c r="B162" s="159"/>
      <c r="C162" s="159"/>
      <c r="D162" s="203"/>
    </row>
    <row r="163" spans="1:4" ht="13" x14ac:dyDescent="0.3">
      <c r="A163" s="158" t="s">
        <v>418</v>
      </c>
      <c r="B163" s="158"/>
      <c r="C163" s="158"/>
      <c r="D163" s="203"/>
    </row>
    <row r="164" spans="1:4" ht="13" x14ac:dyDescent="0.3">
      <c r="A164" s="158"/>
      <c r="B164" s="158"/>
      <c r="C164" s="158"/>
      <c r="D164" s="203"/>
    </row>
    <row r="165" spans="1:4" ht="13" x14ac:dyDescent="0.3">
      <c r="A165" s="158" t="s">
        <v>29</v>
      </c>
      <c r="B165" s="159"/>
      <c r="C165" s="159"/>
      <c r="D165" s="203"/>
    </row>
    <row r="166" spans="1:4" ht="13" x14ac:dyDescent="0.3">
      <c r="A166" s="158"/>
      <c r="B166" s="159"/>
      <c r="C166" s="159"/>
      <c r="D166" s="203"/>
    </row>
    <row r="167" spans="1:4" ht="13" x14ac:dyDescent="0.3">
      <c r="A167" s="158" t="s">
        <v>89</v>
      </c>
      <c r="B167" s="159"/>
      <c r="C167" s="159"/>
      <c r="D167" s="203"/>
    </row>
    <row r="168" spans="1:4" ht="13" x14ac:dyDescent="0.3">
      <c r="A168" s="159" t="s">
        <v>234</v>
      </c>
      <c r="B168" s="159"/>
      <c r="C168" s="159"/>
      <c r="D168" s="203"/>
    </row>
    <row r="169" spans="1:4" ht="13" x14ac:dyDescent="0.3">
      <c r="A169" s="159"/>
      <c r="B169" s="159" t="s">
        <v>90</v>
      </c>
      <c r="C169" s="159"/>
      <c r="D169" s="199"/>
    </row>
    <row r="170" spans="1:4" ht="13" x14ac:dyDescent="0.3">
      <c r="A170" s="159"/>
      <c r="B170" s="159" t="s">
        <v>91</v>
      </c>
      <c r="C170" s="159"/>
      <c r="D170" s="199"/>
    </row>
    <row r="171" spans="1:4" ht="13" x14ac:dyDescent="0.3">
      <c r="A171" s="159"/>
      <c r="B171" s="159" t="s">
        <v>92</v>
      </c>
      <c r="C171" s="159"/>
      <c r="D171" s="199"/>
    </row>
    <row r="172" spans="1:4" ht="13" x14ac:dyDescent="0.3">
      <c r="A172" s="159"/>
      <c r="B172" s="159"/>
      <c r="C172" s="159"/>
      <c r="D172" s="203">
        <f>SUM(D169:D171)</f>
        <v>0</v>
      </c>
    </row>
    <row r="173" spans="1:4" ht="13" x14ac:dyDescent="0.3">
      <c r="A173" s="159" t="s">
        <v>235</v>
      </c>
      <c r="B173" s="159"/>
      <c r="C173" s="159"/>
      <c r="D173" s="203"/>
    </row>
    <row r="174" spans="1:4" ht="13" x14ac:dyDescent="0.3">
      <c r="A174" s="159"/>
      <c r="B174" s="159" t="s">
        <v>93</v>
      </c>
      <c r="C174" s="159"/>
      <c r="D174" s="199"/>
    </row>
    <row r="175" spans="1:4" ht="13" x14ac:dyDescent="0.3">
      <c r="A175" s="159"/>
      <c r="B175" s="159" t="s">
        <v>94</v>
      </c>
      <c r="C175" s="159"/>
      <c r="D175" s="199"/>
    </row>
    <row r="176" spans="1:4" ht="13" x14ac:dyDescent="0.3">
      <c r="A176" s="159"/>
      <c r="B176" s="159" t="s">
        <v>95</v>
      </c>
      <c r="C176" s="159"/>
      <c r="D176" s="199"/>
    </row>
    <row r="177" spans="1:4" ht="13" x14ac:dyDescent="0.3">
      <c r="A177" s="159"/>
      <c r="B177" s="159" t="s">
        <v>96</v>
      </c>
      <c r="C177" s="159"/>
      <c r="D177" s="199"/>
    </row>
    <row r="178" spans="1:4" ht="13" x14ac:dyDescent="0.3">
      <c r="A178" s="159"/>
      <c r="B178" s="159" t="s">
        <v>97</v>
      </c>
      <c r="C178" s="159"/>
      <c r="D178" s="199"/>
    </row>
    <row r="179" spans="1:4" ht="13" x14ac:dyDescent="0.3">
      <c r="A179" s="159"/>
      <c r="B179" s="159"/>
      <c r="C179" s="159"/>
      <c r="D179" s="203">
        <f>SUM(D174:D178)</f>
        <v>0</v>
      </c>
    </row>
    <row r="180" spans="1:4" ht="13" x14ac:dyDescent="0.3">
      <c r="A180" s="159" t="s">
        <v>236</v>
      </c>
      <c r="B180" s="159"/>
      <c r="C180" s="159"/>
      <c r="D180" s="203"/>
    </row>
    <row r="181" spans="1:4" ht="13" x14ac:dyDescent="0.3">
      <c r="A181" s="159"/>
      <c r="B181" s="159" t="s">
        <v>98</v>
      </c>
      <c r="C181" s="159"/>
      <c r="D181" s="199"/>
    </row>
    <row r="182" spans="1:4" ht="13" x14ac:dyDescent="0.3">
      <c r="A182" s="159"/>
      <c r="B182" s="159" t="s">
        <v>99</v>
      </c>
      <c r="C182" s="159"/>
      <c r="D182" s="199"/>
    </row>
    <row r="183" spans="1:4" ht="13" x14ac:dyDescent="0.3">
      <c r="A183" s="159"/>
      <c r="B183" s="159" t="s">
        <v>100</v>
      </c>
      <c r="C183" s="159"/>
      <c r="D183" s="199"/>
    </row>
    <row r="184" spans="1:4" ht="13" x14ac:dyDescent="0.3">
      <c r="A184" s="159"/>
      <c r="B184" s="159" t="s">
        <v>237</v>
      </c>
      <c r="C184" s="159"/>
      <c r="D184" s="199"/>
    </row>
    <row r="185" spans="1:4" ht="13" x14ac:dyDescent="0.3">
      <c r="A185" s="159"/>
      <c r="B185" s="159"/>
      <c r="C185" s="159"/>
      <c r="D185" s="203">
        <f>SUM(D181:D184)</f>
        <v>0</v>
      </c>
    </row>
    <row r="186" spans="1:4" ht="13" x14ac:dyDescent="0.3">
      <c r="A186" s="159"/>
      <c r="B186" s="159"/>
      <c r="C186" s="159"/>
      <c r="D186" s="203"/>
    </row>
    <row r="187" spans="1:4" ht="13" x14ac:dyDescent="0.3">
      <c r="A187" s="158" t="s">
        <v>238</v>
      </c>
      <c r="B187" s="158"/>
      <c r="C187" s="158"/>
      <c r="D187" s="203">
        <f>D172+D179+D185</f>
        <v>0</v>
      </c>
    </row>
    <row r="188" spans="1:4" ht="13" x14ac:dyDescent="0.3">
      <c r="A188" s="159"/>
      <c r="B188" s="159"/>
      <c r="C188" s="159"/>
      <c r="D188" s="203" t="s">
        <v>146</v>
      </c>
    </row>
    <row r="189" spans="1:4" ht="13" x14ac:dyDescent="0.3">
      <c r="A189" s="158" t="s">
        <v>239</v>
      </c>
      <c r="B189" s="159"/>
      <c r="C189" s="159"/>
      <c r="D189" s="203"/>
    </row>
    <row r="190" spans="1:4" ht="13" x14ac:dyDescent="0.3">
      <c r="A190" s="159" t="s">
        <v>240</v>
      </c>
      <c r="B190" s="159"/>
      <c r="C190" s="159"/>
      <c r="D190" s="203"/>
    </row>
    <row r="191" spans="1:4" ht="13" x14ac:dyDescent="0.3">
      <c r="A191" s="159"/>
      <c r="B191" s="159" t="s">
        <v>102</v>
      </c>
      <c r="C191" s="159"/>
      <c r="D191" s="203"/>
    </row>
    <row r="192" spans="1:4" ht="13" x14ac:dyDescent="0.3">
      <c r="A192" s="159"/>
      <c r="B192" s="159"/>
      <c r="C192" s="159" t="s">
        <v>103</v>
      </c>
      <c r="D192" s="199"/>
    </row>
    <row r="193" spans="1:4" ht="13" x14ac:dyDescent="0.3">
      <c r="A193" s="159"/>
      <c r="B193" s="159"/>
      <c r="C193" s="159" t="s">
        <v>101</v>
      </c>
      <c r="D193" s="199"/>
    </row>
    <row r="194" spans="1:4" ht="13" x14ac:dyDescent="0.3">
      <c r="A194" s="159"/>
      <c r="B194" s="159"/>
      <c r="C194" s="159"/>
      <c r="D194" s="203">
        <f>SUM(D192:D193)</f>
        <v>0</v>
      </c>
    </row>
    <row r="195" spans="1:4" ht="13" x14ac:dyDescent="0.3">
      <c r="A195" s="159"/>
      <c r="B195" s="159"/>
      <c r="C195" s="159"/>
      <c r="D195" s="203"/>
    </row>
    <row r="196" spans="1:4" ht="13" x14ac:dyDescent="0.3">
      <c r="A196" s="159"/>
      <c r="B196" s="159" t="s">
        <v>104</v>
      </c>
      <c r="C196" s="159"/>
      <c r="D196" s="203"/>
    </row>
    <row r="197" spans="1:4" ht="13" x14ac:dyDescent="0.3">
      <c r="A197" s="159"/>
      <c r="B197" s="159"/>
      <c r="C197" s="159" t="s">
        <v>103</v>
      </c>
      <c r="D197" s="199"/>
    </row>
    <row r="198" spans="1:4" ht="13" x14ac:dyDescent="0.3">
      <c r="A198" s="159"/>
      <c r="B198" s="159"/>
      <c r="C198" s="159" t="s">
        <v>369</v>
      </c>
      <c r="D198" s="203"/>
    </row>
    <row r="199" spans="1:4" ht="13" x14ac:dyDescent="0.3">
      <c r="A199" s="159"/>
      <c r="B199" s="159"/>
      <c r="C199" s="159" t="s">
        <v>370</v>
      </c>
      <c r="D199" s="199"/>
    </row>
    <row r="200" spans="1:4" ht="13" x14ac:dyDescent="0.3">
      <c r="A200" s="159"/>
      <c r="B200" s="159"/>
      <c r="C200" s="159" t="s">
        <v>371</v>
      </c>
      <c r="D200" s="199"/>
    </row>
    <row r="201" spans="1:4" ht="13" x14ac:dyDescent="0.3">
      <c r="A201" s="159"/>
      <c r="B201" s="159"/>
      <c r="C201" s="159" t="s">
        <v>372</v>
      </c>
      <c r="D201" s="199"/>
    </row>
    <row r="202" spans="1:4" ht="13" x14ac:dyDescent="0.3">
      <c r="A202" s="159"/>
      <c r="B202" s="159"/>
      <c r="C202" s="159" t="s">
        <v>373</v>
      </c>
      <c r="D202" s="199"/>
    </row>
    <row r="203" spans="1:4" ht="13" x14ac:dyDescent="0.3">
      <c r="A203" s="159"/>
      <c r="B203" s="159"/>
      <c r="C203" s="159" t="s">
        <v>391</v>
      </c>
      <c r="D203" s="199"/>
    </row>
    <row r="204" spans="1:4" ht="13" x14ac:dyDescent="0.3">
      <c r="A204" s="159"/>
      <c r="B204" s="159"/>
      <c r="C204" s="159" t="s">
        <v>397</v>
      </c>
      <c r="D204" s="199"/>
    </row>
    <row r="205" spans="1:4" ht="13" x14ac:dyDescent="0.3">
      <c r="A205" s="159"/>
      <c r="B205" s="159"/>
      <c r="C205" s="159" t="s">
        <v>374</v>
      </c>
      <c r="D205" s="199"/>
    </row>
    <row r="206" spans="1:4" ht="13" x14ac:dyDescent="0.3">
      <c r="A206" s="159"/>
      <c r="B206" s="159"/>
      <c r="C206" s="159"/>
      <c r="D206" s="203">
        <f>SUM(D199:D205)</f>
        <v>0</v>
      </c>
    </row>
    <row r="207" spans="1:4" ht="13" x14ac:dyDescent="0.3">
      <c r="A207" s="159"/>
      <c r="B207" s="159"/>
      <c r="C207" s="159" t="s">
        <v>165</v>
      </c>
      <c r="D207" s="203"/>
    </row>
    <row r="208" spans="1:4" ht="13" x14ac:dyDescent="0.3">
      <c r="A208" s="159"/>
      <c r="B208" s="159"/>
      <c r="C208" s="159" t="s">
        <v>184</v>
      </c>
      <c r="D208" s="199"/>
    </row>
    <row r="209" spans="1:4" ht="13" x14ac:dyDescent="0.3">
      <c r="A209" s="159"/>
      <c r="B209" s="159"/>
      <c r="C209" s="159" t="s">
        <v>344</v>
      </c>
      <c r="D209" s="199"/>
    </row>
    <row r="210" spans="1:4" ht="13" x14ac:dyDescent="0.3">
      <c r="A210" s="159"/>
      <c r="B210" s="159"/>
      <c r="C210" s="159" t="s">
        <v>186</v>
      </c>
      <c r="D210" s="199"/>
    </row>
    <row r="211" spans="1:4" ht="13" x14ac:dyDescent="0.3">
      <c r="A211" s="159"/>
      <c r="B211" s="159"/>
      <c r="C211" s="159" t="s">
        <v>185</v>
      </c>
      <c r="D211" s="199"/>
    </row>
    <row r="212" spans="1:4" ht="13" x14ac:dyDescent="0.3">
      <c r="A212" s="159"/>
      <c r="B212" s="159"/>
      <c r="C212" s="159" t="s">
        <v>105</v>
      </c>
      <c r="D212" s="199"/>
    </row>
    <row r="213" spans="1:4" ht="13" x14ac:dyDescent="0.3">
      <c r="A213" s="159"/>
      <c r="B213" s="159"/>
      <c r="C213" s="159"/>
      <c r="D213" s="203">
        <f>SUM(D208:D212)</f>
        <v>0</v>
      </c>
    </row>
    <row r="214" spans="1:4" ht="13" x14ac:dyDescent="0.3">
      <c r="A214" s="159"/>
      <c r="B214" s="159"/>
      <c r="C214" s="159" t="s">
        <v>241</v>
      </c>
      <c r="D214" s="203"/>
    </row>
    <row r="215" spans="1:4" ht="13" x14ac:dyDescent="0.3">
      <c r="A215" s="159"/>
      <c r="B215" s="159"/>
      <c r="C215" s="159" t="s">
        <v>242</v>
      </c>
      <c r="D215" s="199"/>
    </row>
    <row r="216" spans="1:4" ht="13" x14ac:dyDescent="0.3">
      <c r="A216" s="159"/>
      <c r="B216" s="159"/>
      <c r="C216" s="159"/>
      <c r="D216" s="203"/>
    </row>
    <row r="217" spans="1:4" ht="13" x14ac:dyDescent="0.3">
      <c r="A217" s="159"/>
      <c r="B217" s="159"/>
      <c r="C217" s="159" t="s">
        <v>106</v>
      </c>
      <c r="D217" s="199"/>
    </row>
    <row r="218" spans="1:4" ht="13" x14ac:dyDescent="0.3">
      <c r="A218" s="159"/>
      <c r="B218" s="159"/>
      <c r="C218" s="159" t="s">
        <v>101</v>
      </c>
      <c r="D218" s="203"/>
    </row>
    <row r="219" spans="1:4" ht="13" x14ac:dyDescent="0.3">
      <c r="A219" s="159"/>
      <c r="B219" s="159"/>
      <c r="C219" s="159" t="s">
        <v>107</v>
      </c>
      <c r="D219" s="199"/>
    </row>
    <row r="220" spans="1:4" ht="13" x14ac:dyDescent="0.3">
      <c r="A220" s="159"/>
      <c r="B220" s="159"/>
      <c r="C220" s="159" t="s">
        <v>108</v>
      </c>
      <c r="D220" s="199"/>
    </row>
    <row r="221" spans="1:4" ht="13" x14ac:dyDescent="0.3">
      <c r="A221" s="159"/>
      <c r="B221" s="159"/>
      <c r="C221" s="159" t="s">
        <v>10</v>
      </c>
      <c r="D221" s="199"/>
    </row>
    <row r="222" spans="1:4" ht="13" x14ac:dyDescent="0.3">
      <c r="A222" s="159"/>
      <c r="B222" s="159"/>
      <c r="C222" s="159"/>
      <c r="D222" s="203">
        <f>SUM(D219:D221)</f>
        <v>0</v>
      </c>
    </row>
    <row r="223" spans="1:4" ht="13" x14ac:dyDescent="0.3">
      <c r="A223" s="159"/>
      <c r="B223" s="159"/>
      <c r="C223" s="159" t="s">
        <v>109</v>
      </c>
      <c r="D223" s="203"/>
    </row>
    <row r="224" spans="1:4" ht="13" x14ac:dyDescent="0.3">
      <c r="A224" s="159"/>
      <c r="B224" s="159"/>
      <c r="C224" s="159" t="s">
        <v>110</v>
      </c>
      <c r="D224" s="199"/>
    </row>
    <row r="225" spans="1:4" ht="13" x14ac:dyDescent="0.3">
      <c r="A225" s="159"/>
      <c r="B225" s="159"/>
      <c r="C225" s="159" t="s">
        <v>111</v>
      </c>
      <c r="D225" s="199"/>
    </row>
    <row r="226" spans="1:4" ht="13" x14ac:dyDescent="0.3">
      <c r="A226" s="159"/>
      <c r="B226" s="159"/>
      <c r="C226" s="159"/>
      <c r="D226" s="203">
        <f>SUM(D224:D225)</f>
        <v>0</v>
      </c>
    </row>
    <row r="227" spans="1:4" ht="13" x14ac:dyDescent="0.3">
      <c r="A227" s="159"/>
      <c r="B227" s="159" t="s">
        <v>316</v>
      </c>
      <c r="C227" s="159"/>
      <c r="D227" s="204">
        <f>D197+D206+D213+D215+D217+D222+D226</f>
        <v>0</v>
      </c>
    </row>
    <row r="228" spans="1:4" ht="13" x14ac:dyDescent="0.3">
      <c r="A228" s="159" t="s">
        <v>243</v>
      </c>
      <c r="B228" s="159"/>
      <c r="C228" s="159"/>
      <c r="D228" s="203"/>
    </row>
    <row r="229" spans="1:4" ht="13" x14ac:dyDescent="0.3">
      <c r="A229" s="159" t="s">
        <v>146</v>
      </c>
      <c r="B229" s="159"/>
      <c r="C229" s="159" t="s">
        <v>112</v>
      </c>
      <c r="D229" s="199"/>
    </row>
    <row r="230" spans="1:4" ht="13" x14ac:dyDescent="0.3">
      <c r="A230" s="159"/>
      <c r="B230" s="159"/>
      <c r="C230" s="159" t="s">
        <v>113</v>
      </c>
      <c r="D230" s="199"/>
    </row>
    <row r="231" spans="1:4" ht="13" x14ac:dyDescent="0.3">
      <c r="A231" s="159"/>
      <c r="B231" s="159"/>
      <c r="C231" s="159"/>
      <c r="D231" s="203">
        <f>SUM(D229:D230)</f>
        <v>0</v>
      </c>
    </row>
    <row r="232" spans="1:4" ht="13" x14ac:dyDescent="0.3">
      <c r="A232" s="159" t="s">
        <v>244</v>
      </c>
      <c r="B232" s="159"/>
      <c r="C232" s="159"/>
      <c r="D232" s="199"/>
    </row>
    <row r="233" spans="1:4" ht="13" x14ac:dyDescent="0.3">
      <c r="A233" s="159"/>
      <c r="B233" s="159"/>
      <c r="C233" s="159"/>
      <c r="D233" s="203"/>
    </row>
    <row r="234" spans="1:4" ht="13" x14ac:dyDescent="0.3">
      <c r="A234" s="158" t="s">
        <v>245</v>
      </c>
      <c r="B234" s="158"/>
      <c r="C234" s="158"/>
      <c r="D234" s="203">
        <f>D194+D227+D231+D232</f>
        <v>0</v>
      </c>
    </row>
    <row r="235" spans="1:4" ht="13" x14ac:dyDescent="0.3">
      <c r="A235" s="158"/>
      <c r="B235" s="158"/>
      <c r="C235" s="158"/>
      <c r="D235" s="203"/>
    </row>
    <row r="236" spans="1:4" ht="13.5" thickBot="1" x14ac:dyDescent="0.35">
      <c r="A236" s="158" t="s">
        <v>246</v>
      </c>
      <c r="B236" s="158"/>
      <c r="C236" s="158"/>
      <c r="D236" s="205">
        <f>D234+D187</f>
        <v>0</v>
      </c>
    </row>
    <row r="237" spans="1:4" ht="13.5" thickTop="1" x14ac:dyDescent="0.3">
      <c r="A237" s="158"/>
      <c r="B237" s="158"/>
      <c r="C237" s="158"/>
      <c r="D237" s="203"/>
    </row>
    <row r="238" spans="1:4" ht="13" x14ac:dyDescent="0.3">
      <c r="A238" s="158" t="s">
        <v>30</v>
      </c>
      <c r="B238" s="159"/>
      <c r="C238" s="159"/>
      <c r="D238" s="203"/>
    </row>
    <row r="239" spans="1:4" ht="13" x14ac:dyDescent="0.3">
      <c r="A239" s="158" t="s">
        <v>31</v>
      </c>
      <c r="B239" s="159"/>
      <c r="C239" s="159"/>
      <c r="D239" s="203"/>
    </row>
    <row r="240" spans="1:4" ht="13" x14ac:dyDescent="0.3">
      <c r="A240" s="159"/>
      <c r="B240" s="159" t="s">
        <v>32</v>
      </c>
      <c r="C240" s="159"/>
      <c r="D240" s="203"/>
    </row>
    <row r="241" spans="1:4" ht="13" x14ac:dyDescent="0.3">
      <c r="A241" s="158"/>
      <c r="B241" s="159"/>
      <c r="C241" s="159" t="s">
        <v>33</v>
      </c>
      <c r="D241" s="199"/>
    </row>
    <row r="242" spans="1:4" ht="13" x14ac:dyDescent="0.3">
      <c r="A242" s="159"/>
      <c r="B242" s="159"/>
      <c r="C242" s="159" t="s">
        <v>114</v>
      </c>
      <c r="D242" s="199"/>
    </row>
    <row r="243" spans="1:4" ht="13" x14ac:dyDescent="0.3">
      <c r="A243" s="158"/>
      <c r="B243" s="159"/>
      <c r="C243" s="159" t="s">
        <v>115</v>
      </c>
      <c r="D243" s="199"/>
    </row>
    <row r="244" spans="1:4" ht="13" x14ac:dyDescent="0.3">
      <c r="A244" s="158"/>
      <c r="B244" s="159"/>
      <c r="C244" s="159"/>
      <c r="D244" s="203">
        <f>SUM(D241:D243)</f>
        <v>0</v>
      </c>
    </row>
    <row r="245" spans="1:4" ht="13" x14ac:dyDescent="0.3">
      <c r="A245" s="159"/>
      <c r="B245" s="159" t="s">
        <v>116</v>
      </c>
      <c r="C245" s="159"/>
      <c r="D245" s="203"/>
    </row>
    <row r="246" spans="1:4" ht="13" x14ac:dyDescent="0.3">
      <c r="A246" s="159"/>
      <c r="B246" s="159"/>
      <c r="C246" s="159" t="s">
        <v>117</v>
      </c>
      <c r="D246" s="199"/>
    </row>
    <row r="247" spans="1:4" ht="13" x14ac:dyDescent="0.3">
      <c r="A247" s="159"/>
      <c r="B247" s="159"/>
      <c r="C247" s="159" t="s">
        <v>118</v>
      </c>
      <c r="D247" s="199"/>
    </row>
    <row r="248" spans="1:4" ht="13" x14ac:dyDescent="0.3">
      <c r="A248" s="159"/>
      <c r="B248" s="159"/>
      <c r="C248" s="159" t="s">
        <v>119</v>
      </c>
      <c r="D248" s="199"/>
    </row>
    <row r="249" spans="1:4" ht="13" x14ac:dyDescent="0.3">
      <c r="A249" s="159"/>
      <c r="B249" s="159"/>
      <c r="C249" s="159" t="s">
        <v>120</v>
      </c>
      <c r="D249" s="199"/>
    </row>
    <row r="250" spans="1:4" ht="13" x14ac:dyDescent="0.3">
      <c r="A250" s="159"/>
      <c r="B250" s="159"/>
      <c r="C250" s="159"/>
      <c r="D250" s="203">
        <f>SUM(D246:D249)</f>
        <v>0</v>
      </c>
    </row>
    <row r="251" spans="1:4" ht="13" x14ac:dyDescent="0.3">
      <c r="A251" s="159"/>
      <c r="B251" s="159" t="s">
        <v>34</v>
      </c>
      <c r="C251" s="159"/>
      <c r="D251" s="199"/>
    </row>
    <row r="252" spans="1:4" ht="13" x14ac:dyDescent="0.3">
      <c r="A252" s="159"/>
      <c r="B252" s="159"/>
      <c r="C252" s="159"/>
      <c r="D252" s="203"/>
    </row>
    <row r="253" spans="1:4" ht="13" x14ac:dyDescent="0.3">
      <c r="A253" s="159"/>
      <c r="B253" s="159"/>
      <c r="C253" s="159"/>
      <c r="D253" s="199">
        <f>D244+D251</f>
        <v>0</v>
      </c>
    </row>
    <row r="254" spans="1:4" ht="13" x14ac:dyDescent="0.3">
      <c r="A254" s="158" t="s">
        <v>121</v>
      </c>
      <c r="B254" s="163"/>
      <c r="C254" s="159"/>
    </row>
    <row r="255" spans="1:4" ht="13" x14ac:dyDescent="0.3">
      <c r="A255" s="158" t="s">
        <v>122</v>
      </c>
      <c r="B255" s="159"/>
      <c r="C255" s="159"/>
      <c r="D255" s="203"/>
    </row>
    <row r="256" spans="1:4" ht="13" x14ac:dyDescent="0.3">
      <c r="A256" s="158"/>
      <c r="B256" s="159" t="s">
        <v>123</v>
      </c>
      <c r="C256" s="159"/>
      <c r="D256" s="203"/>
    </row>
    <row r="257" spans="1:4" ht="13" x14ac:dyDescent="0.3">
      <c r="A257" s="158"/>
      <c r="B257" s="159"/>
      <c r="C257" s="159" t="s">
        <v>124</v>
      </c>
      <c r="D257" s="199"/>
    </row>
    <row r="258" spans="1:4" ht="13" x14ac:dyDescent="0.3">
      <c r="A258" s="158"/>
      <c r="B258" s="159"/>
      <c r="C258" s="159" t="s">
        <v>125</v>
      </c>
      <c r="D258" s="199"/>
    </row>
    <row r="259" spans="1:4" ht="13" x14ac:dyDescent="0.3">
      <c r="A259" s="158"/>
      <c r="B259" s="159"/>
      <c r="C259" s="159"/>
      <c r="D259" s="203">
        <f>SUM(D257:D258)</f>
        <v>0</v>
      </c>
    </row>
    <row r="260" spans="1:4" ht="13" x14ac:dyDescent="0.3">
      <c r="A260" s="158" t="s">
        <v>35</v>
      </c>
      <c r="B260" s="159"/>
      <c r="C260" s="159"/>
      <c r="D260" s="203"/>
    </row>
    <row r="261" spans="1:4" ht="13" x14ac:dyDescent="0.3">
      <c r="A261" s="158" t="s">
        <v>146</v>
      </c>
      <c r="B261" s="159" t="s">
        <v>36</v>
      </c>
      <c r="C261" s="159"/>
      <c r="D261" s="203"/>
    </row>
    <row r="262" spans="1:4" ht="13" x14ac:dyDescent="0.3">
      <c r="A262" s="158"/>
      <c r="B262" s="159"/>
      <c r="C262" s="159" t="s">
        <v>126</v>
      </c>
      <c r="D262" s="199"/>
    </row>
    <row r="263" spans="1:4" ht="13" x14ac:dyDescent="0.3">
      <c r="A263" s="158"/>
      <c r="B263" s="159"/>
      <c r="C263" s="159" t="s">
        <v>127</v>
      </c>
      <c r="D263" s="199"/>
    </row>
    <row r="264" spans="1:4" ht="13" x14ac:dyDescent="0.3">
      <c r="A264" s="158"/>
      <c r="B264" s="159"/>
      <c r="C264" s="159" t="s">
        <v>128</v>
      </c>
      <c r="D264" s="199"/>
    </row>
    <row r="265" spans="1:4" ht="13" x14ac:dyDescent="0.3">
      <c r="A265" s="158"/>
      <c r="B265" s="159"/>
      <c r="C265" s="159"/>
      <c r="D265" s="203">
        <f>SUM(D262:D264)</f>
        <v>0</v>
      </c>
    </row>
    <row r="266" spans="1:4" ht="13" x14ac:dyDescent="0.3">
      <c r="A266" s="158"/>
      <c r="B266" s="159" t="s">
        <v>37</v>
      </c>
      <c r="C266" s="159"/>
      <c r="D266" s="203"/>
    </row>
    <row r="267" spans="1:4" ht="13" x14ac:dyDescent="0.3">
      <c r="A267" s="158"/>
      <c r="B267" s="159"/>
      <c r="C267" s="159" t="s">
        <v>126</v>
      </c>
      <c r="D267" s="199"/>
    </row>
    <row r="268" spans="1:4" ht="13" x14ac:dyDescent="0.3">
      <c r="A268" s="158"/>
      <c r="B268" s="159"/>
      <c r="C268" s="159" t="s">
        <v>127</v>
      </c>
      <c r="D268" s="199"/>
    </row>
    <row r="269" spans="1:4" ht="13" x14ac:dyDescent="0.3">
      <c r="A269" s="158"/>
      <c r="B269" s="159"/>
      <c r="C269" s="159" t="s">
        <v>129</v>
      </c>
      <c r="D269" s="199"/>
    </row>
    <row r="270" spans="1:4" ht="13" x14ac:dyDescent="0.3">
      <c r="A270" s="158"/>
      <c r="B270" s="159"/>
      <c r="C270" s="159" t="s">
        <v>375</v>
      </c>
      <c r="D270" s="203"/>
    </row>
    <row r="271" spans="1:4" ht="13" x14ac:dyDescent="0.3">
      <c r="A271" s="158"/>
      <c r="B271" s="159"/>
      <c r="C271" s="159" t="s">
        <v>376</v>
      </c>
      <c r="D271" s="199"/>
    </row>
    <row r="272" spans="1:4" ht="13" x14ac:dyDescent="0.3">
      <c r="A272" s="158"/>
      <c r="B272" s="159"/>
      <c r="C272" s="159" t="s">
        <v>377</v>
      </c>
      <c r="D272" s="199"/>
    </row>
    <row r="273" spans="1:4" ht="14.25" customHeight="1" x14ac:dyDescent="0.3">
      <c r="A273" s="158"/>
      <c r="B273" s="159"/>
      <c r="C273" s="159" t="s">
        <v>378</v>
      </c>
      <c r="D273" s="199"/>
    </row>
    <row r="274" spans="1:4" ht="14.25" customHeight="1" x14ac:dyDescent="0.3">
      <c r="A274" s="158"/>
      <c r="B274" s="159"/>
      <c r="C274" s="159" t="s">
        <v>379</v>
      </c>
      <c r="D274" s="199"/>
    </row>
    <row r="275" spans="1:4" ht="12" customHeight="1" x14ac:dyDescent="0.3">
      <c r="A275" s="158"/>
      <c r="B275" s="159"/>
      <c r="C275" s="159" t="s">
        <v>380</v>
      </c>
      <c r="D275" s="199"/>
    </row>
    <row r="276" spans="1:4" ht="12" customHeight="1" x14ac:dyDescent="0.3">
      <c r="A276" s="158"/>
      <c r="B276" s="159"/>
      <c r="C276" s="159" t="s">
        <v>398</v>
      </c>
      <c r="D276" s="199"/>
    </row>
    <row r="277" spans="1:4" ht="13" x14ac:dyDescent="0.3">
      <c r="A277" s="158"/>
      <c r="B277" s="159"/>
      <c r="C277" s="159" t="s">
        <v>381</v>
      </c>
      <c r="D277" s="199"/>
    </row>
    <row r="278" spans="1:4" ht="13" x14ac:dyDescent="0.3">
      <c r="A278" s="158"/>
      <c r="B278" s="159"/>
      <c r="C278" s="159"/>
      <c r="D278" s="203">
        <f>SUM(D271:D277)</f>
        <v>0</v>
      </c>
    </row>
    <row r="279" spans="1:4" ht="13" x14ac:dyDescent="0.3">
      <c r="A279" s="159"/>
      <c r="B279" s="159"/>
      <c r="C279" s="159" t="s">
        <v>166</v>
      </c>
      <c r="D279" s="203"/>
    </row>
    <row r="280" spans="1:4" ht="13" x14ac:dyDescent="0.3">
      <c r="A280" s="159"/>
      <c r="B280" s="159"/>
      <c r="C280" s="159" t="s">
        <v>247</v>
      </c>
      <c r="D280" s="199"/>
    </row>
    <row r="281" spans="1:4" ht="13" x14ac:dyDescent="0.3">
      <c r="A281" s="159"/>
      <c r="B281" s="159"/>
      <c r="C281" s="159" t="s">
        <v>248</v>
      </c>
      <c r="D281" s="199"/>
    </row>
    <row r="282" spans="1:4" ht="13" x14ac:dyDescent="0.3">
      <c r="A282" s="159"/>
      <c r="B282" s="159"/>
      <c r="C282" s="159" t="s">
        <v>249</v>
      </c>
      <c r="D282" s="199"/>
    </row>
    <row r="283" spans="1:4" ht="13" x14ac:dyDescent="0.3">
      <c r="A283" s="159"/>
      <c r="B283" s="159"/>
      <c r="C283" s="159" t="s">
        <v>323</v>
      </c>
      <c r="D283" s="199"/>
    </row>
    <row r="284" spans="1:4" ht="13" x14ac:dyDescent="0.3">
      <c r="A284" s="159"/>
      <c r="B284" s="159"/>
      <c r="C284" s="159" t="s">
        <v>105</v>
      </c>
      <c r="D284" s="199"/>
    </row>
    <row r="285" spans="1:4" ht="13" x14ac:dyDescent="0.3">
      <c r="A285" s="159"/>
      <c r="B285" s="159"/>
      <c r="C285" s="159"/>
      <c r="D285" s="203">
        <f>SUM(D280:D284)</f>
        <v>0</v>
      </c>
    </row>
    <row r="286" spans="1:4" ht="13" x14ac:dyDescent="0.3">
      <c r="A286" s="159"/>
      <c r="B286" s="159"/>
      <c r="C286" s="159" t="s">
        <v>250</v>
      </c>
      <c r="D286" s="203"/>
    </row>
    <row r="287" spans="1:4" ht="13" x14ac:dyDescent="0.3">
      <c r="A287" s="159"/>
      <c r="B287" s="159"/>
      <c r="C287" s="159" t="s">
        <v>251</v>
      </c>
      <c r="D287" s="199"/>
    </row>
    <row r="288" spans="1:4" ht="13" x14ac:dyDescent="0.3">
      <c r="A288" s="159"/>
      <c r="B288" s="159"/>
      <c r="C288" s="163"/>
      <c r="D288" s="203"/>
    </row>
    <row r="289" spans="1:4" ht="13" x14ac:dyDescent="0.3">
      <c r="A289" s="159"/>
      <c r="B289" s="159"/>
      <c r="C289" s="159" t="s">
        <v>130</v>
      </c>
      <c r="D289" s="203"/>
    </row>
    <row r="290" spans="1:4" ht="13" x14ac:dyDescent="0.3">
      <c r="A290" s="159"/>
      <c r="B290" s="159"/>
      <c r="C290" s="159" t="s">
        <v>252</v>
      </c>
      <c r="D290" s="199"/>
    </row>
    <row r="291" spans="1:4" ht="13" x14ac:dyDescent="0.3">
      <c r="A291" s="159"/>
      <c r="B291" s="159"/>
      <c r="C291" s="159" t="s">
        <v>131</v>
      </c>
      <c r="D291" s="199"/>
    </row>
    <row r="292" spans="1:4" ht="13" x14ac:dyDescent="0.3">
      <c r="A292" s="159"/>
      <c r="B292" s="159"/>
      <c r="C292" s="159" t="s">
        <v>399</v>
      </c>
      <c r="D292" s="199"/>
    </row>
    <row r="293" spans="1:4" ht="13" x14ac:dyDescent="0.3">
      <c r="A293" s="159"/>
      <c r="B293" s="159"/>
      <c r="C293" s="159"/>
      <c r="D293" s="203">
        <f>SUM(D290:D292)</f>
        <v>0</v>
      </c>
    </row>
    <row r="294" spans="1:4" ht="13" x14ac:dyDescent="0.3">
      <c r="A294" s="159"/>
      <c r="B294" s="159"/>
      <c r="C294" s="159" t="s">
        <v>132</v>
      </c>
      <c r="D294" s="203"/>
    </row>
    <row r="295" spans="1:4" ht="13" x14ac:dyDescent="0.3">
      <c r="A295" s="159"/>
      <c r="B295" s="159"/>
      <c r="C295" s="159" t="s">
        <v>253</v>
      </c>
      <c r="D295" s="199"/>
    </row>
    <row r="296" spans="1:4" ht="13" x14ac:dyDescent="0.3">
      <c r="A296" s="159"/>
      <c r="B296" s="159"/>
      <c r="C296" s="159" t="s">
        <v>254</v>
      </c>
      <c r="D296" s="199"/>
    </row>
    <row r="297" spans="1:4" ht="13" x14ac:dyDescent="0.3">
      <c r="A297" s="159"/>
      <c r="B297" s="159"/>
      <c r="C297" s="159" t="s">
        <v>400</v>
      </c>
      <c r="D297" s="199"/>
    </row>
    <row r="298" spans="1:4" ht="13" x14ac:dyDescent="0.3">
      <c r="A298" s="159"/>
      <c r="B298" s="159"/>
      <c r="C298" s="159"/>
      <c r="D298" s="203">
        <f>SUM(D295:D297)</f>
        <v>0</v>
      </c>
    </row>
    <row r="299" spans="1:4" ht="13" x14ac:dyDescent="0.3">
      <c r="A299" s="159"/>
      <c r="B299" s="159"/>
      <c r="C299" s="159" t="s">
        <v>128</v>
      </c>
      <c r="D299" s="203"/>
    </row>
    <row r="300" spans="1:4" ht="13" x14ac:dyDescent="0.3">
      <c r="A300" s="159"/>
      <c r="B300" s="159"/>
      <c r="C300" s="159" t="s">
        <v>40</v>
      </c>
      <c r="D300" s="199"/>
    </row>
    <row r="301" spans="1:4" ht="13" x14ac:dyDescent="0.3">
      <c r="A301" s="159"/>
      <c r="B301" s="159"/>
      <c r="C301" s="159" t="s">
        <v>41</v>
      </c>
      <c r="D301" s="199"/>
    </row>
    <row r="302" spans="1:4" ht="13" x14ac:dyDescent="0.3">
      <c r="A302" s="159"/>
      <c r="B302" s="159"/>
      <c r="C302" s="159"/>
      <c r="D302" s="203">
        <f>SUM(D300:D301)</f>
        <v>0</v>
      </c>
    </row>
    <row r="303" spans="1:4" ht="13" x14ac:dyDescent="0.3">
      <c r="A303" s="159"/>
      <c r="B303" s="159"/>
      <c r="C303" s="159" t="s">
        <v>133</v>
      </c>
      <c r="D303" s="203"/>
    </row>
    <row r="304" spans="1:4" ht="13" x14ac:dyDescent="0.3">
      <c r="A304" s="159"/>
      <c r="B304" s="159"/>
      <c r="C304" s="159" t="s">
        <v>38</v>
      </c>
      <c r="D304" s="199"/>
    </row>
    <row r="305" spans="1:4" ht="13" x14ac:dyDescent="0.3">
      <c r="A305" s="159"/>
      <c r="B305" s="159"/>
      <c r="C305" s="159" t="s">
        <v>39</v>
      </c>
      <c r="D305" s="199"/>
    </row>
    <row r="306" spans="1:4" ht="13" x14ac:dyDescent="0.3">
      <c r="A306" s="159"/>
      <c r="B306" s="159"/>
      <c r="C306" s="159"/>
      <c r="D306" s="203">
        <f>SUM(D304:D305)</f>
        <v>0</v>
      </c>
    </row>
    <row r="307" spans="1:4" ht="13" x14ac:dyDescent="0.3">
      <c r="A307" s="159"/>
      <c r="B307" s="159"/>
      <c r="C307" s="159"/>
      <c r="D307" s="203"/>
    </row>
    <row r="308" spans="1:4" ht="13" x14ac:dyDescent="0.3">
      <c r="A308" s="159"/>
      <c r="B308" s="159" t="s">
        <v>178</v>
      </c>
      <c r="C308" s="159"/>
      <c r="D308" s="203">
        <f>D265+D267+D268+D269+D278+D285+D287+D293+D298+D302+D306</f>
        <v>0</v>
      </c>
    </row>
    <row r="309" spans="1:4" ht="13" x14ac:dyDescent="0.3">
      <c r="A309" s="159"/>
      <c r="B309" s="159"/>
      <c r="C309" s="159"/>
      <c r="D309" s="203"/>
    </row>
    <row r="310" spans="1:4" ht="13.5" thickBot="1" x14ac:dyDescent="0.35">
      <c r="A310" s="158" t="s">
        <v>255</v>
      </c>
      <c r="B310" s="159"/>
      <c r="C310" s="159"/>
      <c r="D310" s="205">
        <f>D308+D253+D259</f>
        <v>0</v>
      </c>
    </row>
    <row r="311" spans="1:4" ht="13" thickTop="1" x14ac:dyDescent="0.25"/>
  </sheetData>
  <sheetProtection selectLockedCells="1"/>
  <phoneticPr fontId="2" type="noConversion"/>
  <pageMargins left="0.75" right="0.75" top="1" bottom="1" header="0.4921259845" footer="0.4921259845"/>
  <pageSetup paperSize="9" orientation="portrait" r:id="rId1"/>
  <headerFooter alignWithMargins="0">
    <oddHeader>&amp;A</oddHeader>
    <oddFooter>&amp;C 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showGridLines="0" zoomScaleNormal="100" workbookViewId="0"/>
  </sheetViews>
  <sheetFormatPr defaultRowHeight="12.75" customHeight="1" x14ac:dyDescent="0.25"/>
  <cols>
    <col min="1" max="1" width="6.54296875" customWidth="1"/>
    <col min="2" max="2" width="50.453125" customWidth="1"/>
    <col min="3" max="3" width="6.26953125" customWidth="1"/>
    <col min="4" max="4" width="16.54296875" customWidth="1"/>
    <col min="5" max="5" width="14.453125" customWidth="1"/>
    <col min="6" max="6" width="17.453125" customWidth="1"/>
    <col min="7" max="7" width="11.54296875" customWidth="1"/>
    <col min="8" max="8" width="11" customWidth="1"/>
  </cols>
  <sheetData>
    <row r="1" spans="1:11" ht="12.75" customHeight="1" x14ac:dyDescent="0.3">
      <c r="A1" s="123" t="str">
        <f>'1. HAKULOMAKE'!A13</f>
        <v>nnn</v>
      </c>
      <c r="B1" s="4"/>
    </row>
    <row r="2" spans="1:11" ht="12.75" customHeight="1" x14ac:dyDescent="0.3">
      <c r="A2" s="124" t="str">
        <f>'1. HAKULOMAKE'!G13</f>
        <v>xxxx</v>
      </c>
      <c r="B2" s="4"/>
    </row>
    <row r="3" spans="1:11" ht="15" customHeight="1" x14ac:dyDescent="0.35">
      <c r="A3" s="27" t="s">
        <v>419</v>
      </c>
      <c r="B3" s="1"/>
      <c r="C3" s="1"/>
      <c r="D3" s="32"/>
      <c r="E3" s="1"/>
      <c r="F3" s="31"/>
      <c r="G3" s="27"/>
      <c r="H3" s="1"/>
      <c r="I3" s="1"/>
      <c r="J3" s="1"/>
      <c r="K3" s="32"/>
    </row>
    <row r="4" spans="1:11" ht="15.75" customHeight="1" x14ac:dyDescent="0.35">
      <c r="A4" s="27" t="s">
        <v>303</v>
      </c>
      <c r="B4" s="1"/>
      <c r="C4" s="1"/>
      <c r="D4" s="32"/>
      <c r="E4" s="1"/>
      <c r="F4" s="31"/>
      <c r="G4" s="27"/>
      <c r="H4" s="1"/>
      <c r="I4" s="1"/>
      <c r="J4" s="1"/>
      <c r="K4" s="32"/>
    </row>
    <row r="5" spans="1:11" ht="12.75" customHeight="1" x14ac:dyDescent="0.3">
      <c r="A5" s="87" t="s">
        <v>187</v>
      </c>
      <c r="B5" s="4"/>
      <c r="C5" s="4"/>
      <c r="D5" s="4"/>
      <c r="E5" s="4"/>
      <c r="F5" s="51"/>
      <c r="G5" s="59"/>
      <c r="I5" s="51"/>
      <c r="J5" s="60"/>
      <c r="K5" s="51"/>
    </row>
    <row r="6" spans="1:11" ht="12.75" customHeight="1" x14ac:dyDescent="0.25">
      <c r="A6" s="224"/>
      <c r="B6" s="224"/>
      <c r="C6" s="219"/>
      <c r="H6" s="101"/>
      <c r="I6" s="102"/>
    </row>
    <row r="7" spans="1:11" ht="12.75" customHeight="1" x14ac:dyDescent="0.25">
      <c r="A7" s="224" t="s">
        <v>281</v>
      </c>
      <c r="B7" s="224"/>
      <c r="C7" s="219"/>
      <c r="D7" s="157" t="s">
        <v>310</v>
      </c>
      <c r="E7" s="100" t="s">
        <v>362</v>
      </c>
      <c r="F7" s="100" t="s">
        <v>143</v>
      </c>
      <c r="G7" s="143" t="s">
        <v>299</v>
      </c>
      <c r="I7" s="102"/>
    </row>
    <row r="8" spans="1:11" ht="12.75" customHeight="1" x14ac:dyDescent="0.25">
      <c r="A8" s="105"/>
      <c r="B8" s="104" t="s">
        <v>282</v>
      </c>
      <c r="C8" s="105"/>
      <c r="D8" s="121"/>
      <c r="E8" s="106" t="s">
        <v>42</v>
      </c>
      <c r="F8" s="139"/>
      <c r="G8" s="156" t="e">
        <f>F8*100/D8</f>
        <v>#DIV/0!</v>
      </c>
      <c r="I8" s="102"/>
    </row>
    <row r="9" spans="1:11" ht="12.75" customHeight="1" x14ac:dyDescent="0.25">
      <c r="A9" s="105"/>
      <c r="B9" s="104" t="s">
        <v>333</v>
      </c>
      <c r="C9" s="105"/>
      <c r="D9" s="121"/>
      <c r="E9" s="106" t="s">
        <v>42</v>
      </c>
      <c r="F9" s="139"/>
      <c r="G9" s="140" t="s">
        <v>42</v>
      </c>
      <c r="I9" s="102"/>
    </row>
    <row r="10" spans="1:11" ht="12.75" customHeight="1" x14ac:dyDescent="0.25">
      <c r="A10" s="105"/>
      <c r="B10" s="104" t="s">
        <v>283</v>
      </c>
      <c r="C10" s="105"/>
      <c r="D10" s="121"/>
      <c r="E10" s="208"/>
      <c r="F10" s="139"/>
      <c r="G10" s="156" t="e">
        <f>(E10+F10)*100/D10</f>
        <v>#DIV/0!</v>
      </c>
      <c r="I10" s="102"/>
    </row>
    <row r="11" spans="1:11" ht="12.75" customHeight="1" x14ac:dyDescent="0.25">
      <c r="A11" s="105"/>
      <c r="B11" s="104" t="s">
        <v>334</v>
      </c>
      <c r="C11" s="105"/>
      <c r="D11" s="121"/>
      <c r="E11" s="212"/>
      <c r="F11" s="139"/>
      <c r="G11" s="140" t="s">
        <v>42</v>
      </c>
      <c r="I11" s="102"/>
    </row>
    <row r="12" spans="1:11" ht="12.75" customHeight="1" x14ac:dyDescent="0.25">
      <c r="A12" s="105"/>
      <c r="B12" s="104" t="s">
        <v>335</v>
      </c>
      <c r="C12" s="105"/>
      <c r="D12" s="121"/>
      <c r="E12" s="121"/>
      <c r="F12" s="139"/>
      <c r="G12" s="156" t="e">
        <f>(E12+F12)*100/D12</f>
        <v>#DIV/0!</v>
      </c>
      <c r="I12" s="102"/>
    </row>
    <row r="13" spans="1:11" ht="12.75" customHeight="1" x14ac:dyDescent="0.25">
      <c r="A13" s="105"/>
      <c r="B13" s="104" t="s">
        <v>336</v>
      </c>
      <c r="C13" s="105"/>
      <c r="D13" s="121"/>
      <c r="E13" s="106" t="s">
        <v>42</v>
      </c>
      <c r="F13" s="139"/>
      <c r="G13" s="140" t="s">
        <v>42</v>
      </c>
      <c r="I13" s="102"/>
    </row>
    <row r="14" spans="1:11" ht="12.75" customHeight="1" x14ac:dyDescent="0.25">
      <c r="A14" s="105"/>
      <c r="B14" s="104" t="s">
        <v>325</v>
      </c>
      <c r="C14" s="105"/>
      <c r="D14" s="121"/>
      <c r="E14" s="208"/>
      <c r="F14" s="211" t="s">
        <v>42</v>
      </c>
      <c r="G14" s="140"/>
      <c r="I14" s="102"/>
    </row>
    <row r="15" spans="1:11" ht="12.75" customHeight="1" x14ac:dyDescent="0.25">
      <c r="A15" s="105"/>
      <c r="B15" s="104" t="s">
        <v>142</v>
      </c>
      <c r="C15" s="105"/>
      <c r="D15" s="108">
        <f>SUM(D8:D14)</f>
        <v>0</v>
      </c>
      <c r="E15" s="108">
        <f>SUM(E8:E14)</f>
        <v>0</v>
      </c>
      <c r="F15" s="108">
        <f>SUM(F8:F13)</f>
        <v>0</v>
      </c>
      <c r="G15" s="141" t="e">
        <f>(E15+F15)*100/D15</f>
        <v>#DIV/0!</v>
      </c>
      <c r="I15" s="102"/>
    </row>
    <row r="16" spans="1:11" ht="12.75" customHeight="1" x14ac:dyDescent="0.25">
      <c r="A16" s="148" t="s">
        <v>306</v>
      </c>
      <c r="B16" s="149" t="s">
        <v>301</v>
      </c>
      <c r="C16" s="104"/>
      <c r="D16" s="157"/>
      <c r="E16" s="106"/>
      <c r="G16" s="138" t="s">
        <v>284</v>
      </c>
      <c r="H16" s="104" t="s">
        <v>284</v>
      </c>
    </row>
    <row r="17" spans="1:9" ht="12.75" customHeight="1" x14ac:dyDescent="0.25">
      <c r="A17" s="224" t="s">
        <v>285</v>
      </c>
      <c r="B17" s="224"/>
      <c r="C17" s="219"/>
      <c r="D17" s="103"/>
      <c r="E17" s="104"/>
      <c r="F17" s="104"/>
      <c r="G17" s="138" t="s">
        <v>286</v>
      </c>
      <c r="H17" s="100" t="s">
        <v>287</v>
      </c>
    </row>
    <row r="18" spans="1:9" ht="12.75" customHeight="1" x14ac:dyDescent="0.3">
      <c r="A18" s="105"/>
      <c r="B18" s="104" t="s">
        <v>402</v>
      </c>
      <c r="C18" s="105"/>
      <c r="D18" s="121"/>
      <c r="E18" s="121"/>
      <c r="F18" s="150" t="s">
        <v>306</v>
      </c>
      <c r="G18" s="121"/>
      <c r="H18" s="121"/>
      <c r="I18" s="99" t="s">
        <v>306</v>
      </c>
    </row>
    <row r="19" spans="1:9" ht="12.75" customHeight="1" x14ac:dyDescent="0.3">
      <c r="A19" s="105"/>
      <c r="B19" s="104" t="s">
        <v>325</v>
      </c>
      <c r="C19" s="105"/>
      <c r="D19" s="121"/>
      <c r="E19" s="121"/>
      <c r="F19" s="150"/>
      <c r="G19" s="209"/>
      <c r="H19" s="209"/>
      <c r="I19" s="99"/>
    </row>
    <row r="20" spans="1:9" ht="12.75" customHeight="1" x14ac:dyDescent="0.3">
      <c r="A20" s="105"/>
      <c r="B20" s="104" t="s">
        <v>142</v>
      </c>
      <c r="C20" s="105"/>
      <c r="D20" s="209">
        <f>D18+D19</f>
        <v>0</v>
      </c>
      <c r="E20" s="209">
        <f>E18+E19</f>
        <v>0</v>
      </c>
      <c r="F20" s="150"/>
      <c r="G20" s="200" t="e">
        <f>(E18+G18+H18)*100/D18</f>
        <v>#DIV/0!</v>
      </c>
      <c r="H20" s="209"/>
      <c r="I20" s="99"/>
    </row>
    <row r="21" spans="1:9" ht="12.75" customHeight="1" x14ac:dyDescent="0.25">
      <c r="A21" s="105"/>
      <c r="B21" s="104"/>
      <c r="C21" s="104"/>
      <c r="D21" s="157"/>
      <c r="E21" s="106"/>
      <c r="F21" s="106"/>
      <c r="H21" s="142"/>
      <c r="I21" s="102"/>
    </row>
    <row r="22" spans="1:9" ht="12.75" customHeight="1" x14ac:dyDescent="0.25">
      <c r="A22" s="224" t="s">
        <v>332</v>
      </c>
      <c r="B22" s="224"/>
      <c r="C22" s="219"/>
      <c r="D22" s="157" t="s">
        <v>311</v>
      </c>
      <c r="E22" s="100" t="s">
        <v>362</v>
      </c>
      <c r="F22" s="100" t="s">
        <v>143</v>
      </c>
      <c r="G22" s="100"/>
      <c r="H22" s="109"/>
      <c r="I22" s="102"/>
    </row>
    <row r="23" spans="1:9" ht="12.75" customHeight="1" x14ac:dyDescent="0.25">
      <c r="A23" s="224" t="s">
        <v>288</v>
      </c>
      <c r="B23" s="224"/>
      <c r="C23" s="105"/>
      <c r="D23" s="121"/>
      <c r="E23" s="121"/>
      <c r="F23" s="121"/>
      <c r="G23" s="130"/>
      <c r="H23" s="130"/>
      <c r="I23" s="102"/>
    </row>
    <row r="24" spans="1:9" ht="12.75" customHeight="1" x14ac:dyDescent="0.25">
      <c r="A24" s="218"/>
      <c r="B24" s="225" t="s">
        <v>289</v>
      </c>
      <c r="C24" s="225"/>
      <c r="D24" s="225"/>
      <c r="E24" s="108" t="e">
        <f>E12*100/(D12+D13)</f>
        <v>#DIV/0!</v>
      </c>
      <c r="F24" s="108" t="e">
        <f>(F12+F13)*100/(D12+D13)</f>
        <v>#DIV/0!</v>
      </c>
      <c r="G24" s="108" t="e">
        <f>E24+F24</f>
        <v>#DIV/0!</v>
      </c>
      <c r="H24" s="144"/>
      <c r="I24" s="110"/>
    </row>
    <row r="25" spans="1:9" ht="12.75" customHeight="1" x14ac:dyDescent="0.25">
      <c r="A25" s="224" t="s">
        <v>290</v>
      </c>
      <c r="B25" s="224"/>
      <c r="C25" s="219"/>
      <c r="I25" s="111"/>
    </row>
    <row r="26" spans="1:9" ht="12.75" customHeight="1" x14ac:dyDescent="0.25">
      <c r="A26" s="224" t="s">
        <v>291</v>
      </c>
      <c r="B26" s="224"/>
      <c r="C26" s="219"/>
      <c r="D26" s="100" t="s">
        <v>310</v>
      </c>
      <c r="E26" s="100" t="s">
        <v>362</v>
      </c>
      <c r="F26" s="100" t="s">
        <v>143</v>
      </c>
      <c r="G26" s="100"/>
      <c r="I26" s="102"/>
    </row>
    <row r="27" spans="1:9" ht="12.75" customHeight="1" x14ac:dyDescent="0.25">
      <c r="A27" s="105"/>
      <c r="B27" s="105" t="s">
        <v>337</v>
      </c>
      <c r="C27" s="105"/>
      <c r="D27" s="108">
        <f>D8+D9</f>
        <v>0</v>
      </c>
      <c r="E27" s="100" t="s">
        <v>42</v>
      </c>
      <c r="F27" s="108">
        <f>F8+F9</f>
        <v>0</v>
      </c>
      <c r="G27" s="108"/>
      <c r="I27" s="102"/>
    </row>
    <row r="28" spans="1:9" ht="12.75" customHeight="1" x14ac:dyDescent="0.25">
      <c r="A28" s="105"/>
      <c r="B28" s="105" t="s">
        <v>338</v>
      </c>
      <c r="C28" s="105"/>
      <c r="D28" s="108">
        <f>D10+D11</f>
        <v>0</v>
      </c>
      <c r="E28" s="210">
        <f>E10+E11</f>
        <v>0</v>
      </c>
      <c r="F28" s="108">
        <f>F10+F11</f>
        <v>0</v>
      </c>
      <c r="G28" s="108"/>
      <c r="I28" s="102"/>
    </row>
    <row r="29" spans="1:9" ht="12.75" customHeight="1" x14ac:dyDescent="0.25">
      <c r="A29" s="105"/>
      <c r="B29" s="105" t="s">
        <v>339</v>
      </c>
      <c r="C29" s="105"/>
      <c r="D29" s="108">
        <f>D12+D13+D23</f>
        <v>0</v>
      </c>
      <c r="E29" s="108">
        <f>E12+E23</f>
        <v>0</v>
      </c>
      <c r="F29" s="108">
        <f>F12+F13+F23</f>
        <v>0</v>
      </c>
      <c r="G29" s="108"/>
      <c r="I29" s="102"/>
    </row>
    <row r="30" spans="1:9" ht="12.75" customHeight="1" x14ac:dyDescent="0.25">
      <c r="A30" s="105"/>
      <c r="B30" s="105" t="s">
        <v>325</v>
      </c>
      <c r="C30" s="105"/>
      <c r="D30" s="108">
        <f>D14</f>
        <v>0</v>
      </c>
      <c r="E30" s="108">
        <f>E14</f>
        <v>0</v>
      </c>
      <c r="F30" s="108"/>
      <c r="G30" s="108"/>
      <c r="I30" s="102"/>
    </row>
    <row r="31" spans="1:9" ht="12.75" customHeight="1" x14ac:dyDescent="0.25">
      <c r="A31" s="105"/>
      <c r="B31" s="104" t="s">
        <v>142</v>
      </c>
      <c r="C31" s="105"/>
      <c r="D31" s="108">
        <f>SUM(D27:D30)</f>
        <v>0</v>
      </c>
      <c r="E31" s="108">
        <f>SUM(E27:E30)</f>
        <v>0</v>
      </c>
      <c r="F31" s="108">
        <f>SUM(F27:F29)</f>
        <v>0</v>
      </c>
      <c r="G31" s="138" t="s">
        <v>284</v>
      </c>
      <c r="H31" s="104" t="s">
        <v>284</v>
      </c>
    </row>
    <row r="32" spans="1:9" ht="12.75" customHeight="1" x14ac:dyDescent="0.25">
      <c r="A32" s="224" t="s">
        <v>292</v>
      </c>
      <c r="B32" s="224"/>
      <c r="C32" s="219"/>
      <c r="D32" s="103"/>
      <c r="E32" s="104"/>
      <c r="F32" s="104"/>
      <c r="G32" s="138" t="s">
        <v>286</v>
      </c>
      <c r="H32" s="100" t="s">
        <v>287</v>
      </c>
    </row>
    <row r="33" spans="1:9" ht="12.75" customHeight="1" x14ac:dyDescent="0.3">
      <c r="A33" s="105"/>
      <c r="B33" s="104" t="s">
        <v>142</v>
      </c>
      <c r="C33" s="105"/>
      <c r="D33" s="108">
        <f>D20</f>
        <v>0</v>
      </c>
      <c r="E33" s="108">
        <f>E20</f>
        <v>0</v>
      </c>
      <c r="F33" s="152" t="s">
        <v>306</v>
      </c>
      <c r="G33" s="145">
        <f>G18</f>
        <v>0</v>
      </c>
      <c r="H33" s="145">
        <f>H18</f>
        <v>0</v>
      </c>
      <c r="I33" s="99" t="s">
        <v>306</v>
      </c>
    </row>
    <row r="34" spans="1:9" ht="12.75" customHeight="1" x14ac:dyDescent="0.25">
      <c r="A34" s="105"/>
      <c r="B34" s="105"/>
      <c r="C34" s="105"/>
      <c r="D34" s="100"/>
      <c r="E34" s="100"/>
      <c r="F34" s="151"/>
      <c r="G34" s="100"/>
      <c r="I34" s="102"/>
    </row>
    <row r="35" spans="1:9" ht="12.75" customHeight="1" x14ac:dyDescent="0.25">
      <c r="A35" s="105"/>
      <c r="B35" s="104" t="s">
        <v>304</v>
      </c>
      <c r="C35" s="105"/>
      <c r="D35" s="112"/>
      <c r="E35" s="108">
        <f>(D31+D33)*0.35%</f>
        <v>0</v>
      </c>
      <c r="F35" s="108">
        <f>(D31+D33)*0.35%</f>
        <v>0</v>
      </c>
      <c r="G35" s="100" t="s">
        <v>42</v>
      </c>
      <c r="I35" s="102"/>
    </row>
    <row r="36" spans="1:9" ht="12.75" customHeight="1" x14ac:dyDescent="0.3">
      <c r="A36" s="105"/>
      <c r="B36" s="104"/>
      <c r="C36" s="104"/>
      <c r="D36" s="113" t="s">
        <v>314</v>
      </c>
      <c r="E36" s="100"/>
      <c r="F36" s="100"/>
      <c r="G36" s="100"/>
      <c r="I36" s="102"/>
    </row>
    <row r="37" spans="1:9" ht="12.75" customHeight="1" x14ac:dyDescent="0.25">
      <c r="A37" s="105"/>
      <c r="B37" s="104" t="s">
        <v>305</v>
      </c>
      <c r="C37" s="105"/>
      <c r="D37" s="128"/>
      <c r="E37" s="129"/>
      <c r="F37" s="108">
        <f>D37*2</f>
        <v>0</v>
      </c>
      <c r="G37" s="100" t="s">
        <v>42</v>
      </c>
      <c r="I37" s="102"/>
    </row>
    <row r="38" spans="1:9" ht="12.75" customHeight="1" x14ac:dyDescent="0.3">
      <c r="A38" s="105"/>
      <c r="B38" s="104"/>
      <c r="C38" s="104"/>
      <c r="D38" s="114"/>
      <c r="E38" s="100"/>
      <c r="F38" s="108"/>
      <c r="G38" s="100"/>
      <c r="I38" s="102"/>
    </row>
    <row r="39" spans="1:9" ht="12.75" customHeight="1" x14ac:dyDescent="0.25">
      <c r="A39" s="224" t="s">
        <v>293</v>
      </c>
      <c r="B39" s="224"/>
      <c r="C39" s="219"/>
      <c r="D39" s="105"/>
      <c r="E39" s="105"/>
      <c r="F39" s="105"/>
      <c r="G39" s="105"/>
      <c r="H39" s="115"/>
      <c r="I39" s="102"/>
    </row>
    <row r="40" spans="1:9" ht="12.75" customHeight="1" x14ac:dyDescent="0.25">
      <c r="A40" s="224" t="s">
        <v>294</v>
      </c>
      <c r="B40" s="224"/>
      <c r="C40" s="105"/>
      <c r="D40" s="129" t="s">
        <v>42</v>
      </c>
      <c r="E40" s="121"/>
      <c r="F40" s="105"/>
      <c r="G40" s="105"/>
      <c r="H40" s="115"/>
      <c r="I40" s="102"/>
    </row>
    <row r="41" spans="1:9" ht="12.75" customHeight="1" x14ac:dyDescent="0.25">
      <c r="A41" s="104"/>
      <c r="B41" s="105"/>
      <c r="C41" s="105"/>
      <c r="D41" s="105"/>
      <c r="E41" s="98"/>
      <c r="F41" s="105"/>
      <c r="G41" s="105"/>
      <c r="H41" s="115"/>
      <c r="I41" s="102"/>
    </row>
    <row r="42" spans="1:9" ht="12.75" customHeight="1" x14ac:dyDescent="0.25">
      <c r="A42" s="224" t="s">
        <v>295</v>
      </c>
      <c r="B42" s="224"/>
      <c r="C42" s="105"/>
      <c r="D42" s="105"/>
      <c r="E42" s="108">
        <f>E31+E33+E35+E40</f>
        <v>0</v>
      </c>
      <c r="F42" s="105"/>
      <c r="G42" s="105"/>
      <c r="H42" s="115"/>
      <c r="I42" s="102"/>
    </row>
    <row r="43" spans="1:9" ht="12.75" customHeight="1" x14ac:dyDescent="0.25">
      <c r="A43" s="224" t="s">
        <v>312</v>
      </c>
      <c r="B43" s="224"/>
      <c r="C43" s="105"/>
      <c r="D43" s="100" t="s">
        <v>310</v>
      </c>
      <c r="E43" s="100" t="s">
        <v>362</v>
      </c>
      <c r="F43" s="100" t="s">
        <v>143</v>
      </c>
      <c r="G43" s="100" t="s">
        <v>299</v>
      </c>
    </row>
    <row r="44" spans="1:9" ht="12.75" customHeight="1" x14ac:dyDescent="0.25">
      <c r="A44" s="104" t="s">
        <v>313</v>
      </c>
      <c r="C44" s="105"/>
      <c r="D44" s="121"/>
      <c r="E44" s="121"/>
      <c r="F44" s="121"/>
      <c r="G44" s="108" t="e">
        <f>(E44+F44)*100/D44</f>
        <v>#DIV/0!</v>
      </c>
    </row>
    <row r="45" spans="1:9" ht="12.75" customHeight="1" x14ac:dyDescent="0.25">
      <c r="A45" s="105"/>
      <c r="B45" s="104" t="s">
        <v>296</v>
      </c>
      <c r="C45" s="105"/>
      <c r="D45" s="105"/>
      <c r="E45" s="107">
        <f>D44*0.35%</f>
        <v>0</v>
      </c>
      <c r="F45" s="107">
        <f>D44*0.35%</f>
        <v>0</v>
      </c>
      <c r="G45" s="106" t="s">
        <v>42</v>
      </c>
    </row>
    <row r="46" spans="1:9" ht="12.75" customHeight="1" x14ac:dyDescent="0.25">
      <c r="A46" s="105"/>
      <c r="B46" s="104"/>
      <c r="C46" s="105"/>
      <c r="D46" s="105"/>
      <c r="E46" s="107"/>
      <c r="F46" s="107"/>
      <c r="G46" s="106"/>
    </row>
    <row r="47" spans="1:9" ht="12.75" customHeight="1" x14ac:dyDescent="0.25">
      <c r="C47" s="105"/>
      <c r="D47" s="100" t="s">
        <v>310</v>
      </c>
      <c r="E47" s="100" t="s">
        <v>362</v>
      </c>
      <c r="F47" s="100" t="s">
        <v>143</v>
      </c>
    </row>
    <row r="48" spans="1:9" ht="12.75" customHeight="1" x14ac:dyDescent="0.25">
      <c r="A48" s="104" t="s">
        <v>406</v>
      </c>
      <c r="C48" s="105"/>
      <c r="D48" s="121"/>
      <c r="E48" s="121"/>
      <c r="F48" s="223" t="s">
        <v>42</v>
      </c>
      <c r="G48" s="108"/>
    </row>
    <row r="49" spans="1:13" ht="12.75" customHeight="1" x14ac:dyDescent="0.25">
      <c r="C49" s="105"/>
    </row>
    <row r="50" spans="1:13" ht="12.75" customHeight="1" x14ac:dyDescent="0.25">
      <c r="C50" s="105"/>
    </row>
    <row r="51" spans="1:13" ht="12.75" customHeight="1" x14ac:dyDescent="0.25">
      <c r="C51" s="105"/>
      <c r="E51" s="100" t="s">
        <v>362</v>
      </c>
      <c r="F51" s="100" t="s">
        <v>143</v>
      </c>
    </row>
    <row r="52" spans="1:13" ht="12.75" customHeight="1" x14ac:dyDescent="0.35">
      <c r="A52" s="224" t="s">
        <v>403</v>
      </c>
      <c r="B52" s="224"/>
      <c r="C52" s="105"/>
      <c r="D52" s="39" t="s">
        <v>42</v>
      </c>
      <c r="E52" s="121"/>
      <c r="F52" s="121"/>
      <c r="H52" s="45"/>
      <c r="L52" s="50"/>
      <c r="M52" s="2"/>
    </row>
    <row r="53" spans="1:13" ht="12.75" customHeight="1" x14ac:dyDescent="0.35">
      <c r="A53" s="224" t="s">
        <v>382</v>
      </c>
      <c r="B53" s="224"/>
      <c r="C53" s="38"/>
      <c r="D53" s="35"/>
      <c r="E53" s="127">
        <f>E31+E33+E40+E44+E48+E52</f>
        <v>0</v>
      </c>
      <c r="F53" s="127">
        <f>F31+F44+F52</f>
        <v>0</v>
      </c>
      <c r="H53" s="45"/>
      <c r="L53" s="33"/>
      <c r="M53" s="2"/>
    </row>
    <row r="54" spans="1:13" ht="12.75" customHeight="1" x14ac:dyDescent="0.35">
      <c r="A54" s="224" t="s">
        <v>383</v>
      </c>
      <c r="B54" s="224"/>
      <c r="C54" s="37"/>
      <c r="D54" s="38"/>
      <c r="G54" s="35"/>
      <c r="H54" s="41"/>
      <c r="I54" s="44"/>
      <c r="J54" s="45"/>
      <c r="K54" s="2"/>
      <c r="L54" s="2"/>
      <c r="M54" s="2"/>
    </row>
    <row r="55" spans="1:13" ht="12.75" customHeight="1" x14ac:dyDescent="0.35">
      <c r="A55" s="224"/>
      <c r="B55" s="224"/>
      <c r="C55" s="2"/>
      <c r="D55" s="2"/>
      <c r="E55" s="41"/>
      <c r="F55" s="105"/>
      <c r="G55" s="45"/>
      <c r="L55" s="41"/>
      <c r="M55" s="2"/>
    </row>
    <row r="56" spans="1:13" ht="12.75" customHeight="1" x14ac:dyDescent="0.35">
      <c r="A56" s="224" t="s">
        <v>318</v>
      </c>
      <c r="B56" s="224"/>
      <c r="C56" s="2"/>
      <c r="D56" s="2"/>
      <c r="E56" s="41"/>
      <c r="F56" s="105"/>
      <c r="G56" s="45"/>
      <c r="L56" s="41"/>
      <c r="M56" s="2"/>
    </row>
    <row r="57" spans="1:13" ht="12.75" customHeight="1" x14ac:dyDescent="0.35">
      <c r="A57" s="224" t="s">
        <v>139</v>
      </c>
      <c r="B57" s="224"/>
      <c r="C57" s="23"/>
      <c r="D57" s="15"/>
      <c r="F57" s="105"/>
      <c r="G57" s="36"/>
      <c r="L57" s="41"/>
      <c r="M57" s="2"/>
    </row>
    <row r="58" spans="1:13" ht="12.75" customHeight="1" x14ac:dyDescent="0.35">
      <c r="A58" s="104" t="s">
        <v>302</v>
      </c>
      <c r="B58" s="105"/>
      <c r="C58" s="146">
        <f>CEILING('3.JÄSENMÄÄRÄ'!G20/100,1)</f>
        <v>0</v>
      </c>
      <c r="D58" s="117"/>
      <c r="E58" s="34"/>
      <c r="F58" s="34"/>
      <c r="G58" s="39"/>
      <c r="L58" s="41"/>
      <c r="M58" s="2"/>
    </row>
    <row r="59" spans="1:13" ht="12.75" customHeight="1" x14ac:dyDescent="0.35">
      <c r="A59" s="105" t="s">
        <v>169</v>
      </c>
      <c r="B59" s="37"/>
      <c r="C59" s="206">
        <v>32.4</v>
      </c>
      <c r="E59" s="127">
        <f>C58*C59</f>
        <v>0</v>
      </c>
      <c r="F59" s="127">
        <f>E59</f>
        <v>0</v>
      </c>
      <c r="G59" s="36"/>
      <c r="M59" s="2"/>
    </row>
    <row r="60" spans="1:13" ht="12.75" customHeight="1" x14ac:dyDescent="0.35">
      <c r="A60" s="40"/>
      <c r="B60" s="37"/>
      <c r="C60" s="105"/>
      <c r="D60" s="38"/>
      <c r="E60" s="125"/>
      <c r="F60" s="125"/>
      <c r="H60" s="35"/>
      <c r="J60" s="29"/>
      <c r="M60" s="2"/>
    </row>
    <row r="61" spans="1:13" ht="12.75" customHeight="1" x14ac:dyDescent="0.35">
      <c r="A61" s="104" t="s">
        <v>170</v>
      </c>
      <c r="B61" s="30"/>
      <c r="C61" s="105"/>
      <c r="D61" s="169">
        <f>D37</f>
        <v>0</v>
      </c>
      <c r="E61" s="125"/>
      <c r="F61" s="127">
        <f>F37</f>
        <v>0</v>
      </c>
      <c r="G61" s="30"/>
      <c r="H61" s="30"/>
      <c r="I61" s="35"/>
      <c r="J61" s="36"/>
      <c r="L61" s="2"/>
      <c r="M61" s="2"/>
    </row>
    <row r="62" spans="1:13" ht="12.75" customHeight="1" x14ac:dyDescent="0.35">
      <c r="A62" s="40"/>
      <c r="B62" s="37"/>
      <c r="C62" s="105"/>
      <c r="D62" s="38"/>
      <c r="E62" s="125"/>
      <c r="F62" s="125"/>
      <c r="H62" s="35"/>
      <c r="I62" s="35"/>
      <c r="J62" s="36"/>
      <c r="K62" s="41"/>
      <c r="L62" s="2"/>
      <c r="M62" s="2"/>
    </row>
    <row r="63" spans="1:13" ht="12.75" customHeight="1" x14ac:dyDescent="0.35">
      <c r="A63" s="104" t="s">
        <v>340</v>
      </c>
      <c r="B63" s="37"/>
      <c r="C63" s="122">
        <v>3.5000000000000001E-3</v>
      </c>
      <c r="D63" s="105"/>
      <c r="E63" s="127">
        <f>ROUND(C63*D64,2)</f>
        <v>0</v>
      </c>
      <c r="F63" s="127">
        <f>ROUND(C63*D64,2)</f>
        <v>0</v>
      </c>
      <c r="G63" s="35"/>
      <c r="H63" s="36"/>
      <c r="I63" s="41"/>
      <c r="J63" s="2"/>
      <c r="M63" s="2"/>
    </row>
    <row r="64" spans="1:13" ht="12.75" customHeight="1" x14ac:dyDescent="0.35">
      <c r="A64" s="105" t="s">
        <v>140</v>
      </c>
      <c r="B64" s="37"/>
      <c r="C64" s="105"/>
      <c r="D64" s="125">
        <f>D44+D33+D31</f>
        <v>0</v>
      </c>
      <c r="F64" s="35"/>
      <c r="G64" s="35"/>
      <c r="H64" s="36"/>
      <c r="I64" s="43"/>
      <c r="J64" s="2"/>
      <c r="M64" s="2"/>
    </row>
    <row r="65" spans="1:13" ht="12.75" customHeight="1" x14ac:dyDescent="0.35">
      <c r="A65" s="104" t="s">
        <v>172</v>
      </c>
      <c r="B65" s="37"/>
      <c r="C65" s="105"/>
      <c r="D65" s="155" t="s">
        <v>42</v>
      </c>
      <c r="E65" s="121"/>
      <c r="F65" s="121"/>
      <c r="G65" s="57"/>
      <c r="J65" s="2"/>
      <c r="M65" s="2"/>
    </row>
    <row r="66" spans="1:13" ht="12.75" customHeight="1" x14ac:dyDescent="0.35">
      <c r="A66" s="104" t="s">
        <v>196</v>
      </c>
      <c r="B66" s="104"/>
      <c r="C66" s="105"/>
      <c r="D66" s="56"/>
      <c r="E66" s="127">
        <f>SUM(E59:E65)</f>
        <v>0</v>
      </c>
      <c r="F66" s="127">
        <f>SUM(F59:F65)</f>
        <v>0</v>
      </c>
      <c r="G66" s="93"/>
      <c r="H66" s="58"/>
      <c r="J66" s="33"/>
      <c r="M66" s="2"/>
    </row>
    <row r="67" spans="1:13" ht="12.75" customHeight="1" x14ac:dyDescent="0.35">
      <c r="A67" s="104" t="s">
        <v>174</v>
      </c>
      <c r="B67" s="104"/>
      <c r="C67" s="105"/>
      <c r="D67" s="2"/>
      <c r="E67" s="2"/>
      <c r="F67" s="41"/>
      <c r="G67" s="44"/>
      <c r="H67" s="45"/>
      <c r="I67" s="2"/>
      <c r="J67" s="2"/>
      <c r="M67" s="2"/>
    </row>
    <row r="68" spans="1:13" ht="12.75" customHeight="1" x14ac:dyDescent="0.35">
      <c r="A68" s="1"/>
      <c r="B68" s="1"/>
      <c r="C68" s="105"/>
      <c r="D68" s="32"/>
      <c r="E68" s="37"/>
      <c r="F68" s="35"/>
      <c r="G68" s="2"/>
      <c r="H68" s="41"/>
      <c r="I68" s="44"/>
      <c r="J68" s="45"/>
      <c r="K68" s="2"/>
    </row>
    <row r="69" spans="1:13" ht="12.75" customHeight="1" x14ac:dyDescent="0.35">
      <c r="A69" s="132" t="s">
        <v>141</v>
      </c>
      <c r="B69" s="133"/>
      <c r="C69" s="134"/>
      <c r="D69" s="49"/>
      <c r="E69" s="120" t="s">
        <v>362</v>
      </c>
      <c r="F69" s="120" t="s">
        <v>143</v>
      </c>
      <c r="G69" s="147"/>
      <c r="H69" s="42"/>
      <c r="I69" s="46"/>
      <c r="J69" s="48"/>
      <c r="K69" s="35"/>
      <c r="L69" s="26"/>
    </row>
    <row r="70" spans="1:13" ht="12.75" customHeight="1" x14ac:dyDescent="0.25">
      <c r="A70" s="135" t="s">
        <v>405</v>
      </c>
      <c r="B70" s="104"/>
      <c r="C70" s="105"/>
      <c r="D70" s="26"/>
      <c r="E70" s="125">
        <f>E53</f>
        <v>0</v>
      </c>
      <c r="F70" s="125">
        <f>F53</f>
        <v>0</v>
      </c>
      <c r="G70" s="55"/>
      <c r="H70" s="26"/>
      <c r="I70" s="26"/>
      <c r="J70" s="26"/>
      <c r="K70" s="26"/>
      <c r="L70" s="26"/>
    </row>
    <row r="71" spans="1:13" ht="12.75" customHeight="1" x14ac:dyDescent="0.35">
      <c r="A71" s="135" t="s">
        <v>404</v>
      </c>
      <c r="B71" s="104"/>
      <c r="C71" s="26"/>
      <c r="D71" s="34"/>
      <c r="E71" s="125"/>
      <c r="F71" s="125"/>
      <c r="G71" s="55"/>
      <c r="H71" s="26"/>
      <c r="I71" s="26"/>
      <c r="J71" s="26"/>
      <c r="K71" s="26"/>
      <c r="L71" s="26"/>
    </row>
    <row r="72" spans="1:13" ht="12.75" customHeight="1" x14ac:dyDescent="0.35">
      <c r="A72" s="135"/>
      <c r="B72" s="104"/>
      <c r="C72" s="26"/>
      <c r="D72" s="34"/>
      <c r="E72" s="125"/>
      <c r="F72" s="125"/>
      <c r="G72" s="55"/>
      <c r="H72" s="26"/>
      <c r="I72" s="26"/>
      <c r="J72" s="26"/>
      <c r="K72" s="26"/>
      <c r="L72" s="26"/>
    </row>
    <row r="73" spans="1:13" ht="12.75" customHeight="1" x14ac:dyDescent="0.25">
      <c r="A73" s="135" t="s">
        <v>197</v>
      </c>
      <c r="B73" s="104"/>
      <c r="C73" s="105"/>
      <c r="D73" s="26"/>
      <c r="E73" s="125">
        <f>E66</f>
        <v>0</v>
      </c>
      <c r="F73" s="125">
        <f>F66</f>
        <v>0</v>
      </c>
      <c r="G73" s="55"/>
      <c r="H73" s="26"/>
      <c r="I73" s="26"/>
      <c r="J73" s="26"/>
      <c r="K73" s="26"/>
      <c r="L73" s="26"/>
    </row>
    <row r="74" spans="1:13" ht="12.75" customHeight="1" x14ac:dyDescent="0.35">
      <c r="A74" s="135" t="s">
        <v>175</v>
      </c>
      <c r="B74" s="104"/>
      <c r="C74" s="34"/>
      <c r="D74" s="42"/>
      <c r="E74" s="125"/>
      <c r="F74" s="125"/>
      <c r="G74" s="55"/>
      <c r="H74" s="26"/>
      <c r="I74" s="26"/>
      <c r="J74" s="26"/>
      <c r="K74" s="26"/>
      <c r="L74" s="26"/>
    </row>
    <row r="75" spans="1:13" ht="12.75" customHeight="1" x14ac:dyDescent="0.35">
      <c r="A75" s="136" t="s">
        <v>300</v>
      </c>
      <c r="B75" s="131"/>
      <c r="C75" s="47"/>
      <c r="D75" s="116"/>
      <c r="E75" s="126">
        <f>SUM(E70:E74)</f>
        <v>0</v>
      </c>
      <c r="F75" s="126">
        <f>SUM(F70:F74)</f>
        <v>0</v>
      </c>
      <c r="G75" s="61"/>
      <c r="H75" s="119"/>
      <c r="I75" s="26"/>
      <c r="J75" s="26"/>
      <c r="K75" s="26"/>
      <c r="L75" s="26"/>
    </row>
    <row r="76" spans="1:13" ht="12.75" customHeight="1" x14ac:dyDescent="0.35">
      <c r="A76" s="104"/>
      <c r="B76" s="104"/>
      <c r="C76" s="34"/>
      <c r="D76" s="26"/>
      <c r="E76" s="127"/>
      <c r="F76" s="127"/>
      <c r="G76" s="26"/>
      <c r="H76" s="119"/>
      <c r="I76" s="26"/>
      <c r="J76" s="26"/>
      <c r="K76" s="26"/>
      <c r="L76" s="26"/>
    </row>
    <row r="77" spans="1:13" ht="12.75" customHeight="1" x14ac:dyDescent="0.35">
      <c r="A77" s="104"/>
      <c r="B77" s="104"/>
      <c r="C77" s="34"/>
      <c r="D77" s="26"/>
      <c r="E77" s="127"/>
      <c r="F77" s="127"/>
      <c r="G77" s="26"/>
      <c r="H77" s="119"/>
      <c r="I77" s="26"/>
      <c r="J77" s="26"/>
      <c r="K77" s="26"/>
      <c r="L77" s="26"/>
    </row>
    <row r="78" spans="1:13" ht="12.75" customHeight="1" x14ac:dyDescent="0.35">
      <c r="A78" s="104"/>
      <c r="B78" s="104"/>
      <c r="C78" s="34"/>
      <c r="D78" s="26"/>
      <c r="E78" s="127"/>
      <c r="F78" s="127"/>
      <c r="G78" s="26"/>
      <c r="H78" s="119"/>
      <c r="I78" s="26"/>
      <c r="J78" s="26"/>
      <c r="K78" s="26"/>
      <c r="L78" s="26"/>
    </row>
    <row r="79" spans="1:13" ht="12.75" customHeight="1" x14ac:dyDescent="0.35">
      <c r="A79" s="104"/>
      <c r="B79" s="104"/>
      <c r="C79" s="34"/>
      <c r="D79" s="26"/>
      <c r="E79" s="127"/>
      <c r="F79" s="127"/>
      <c r="G79" s="26"/>
      <c r="H79" s="119"/>
      <c r="I79" s="26"/>
      <c r="J79" s="26"/>
      <c r="K79" s="26"/>
      <c r="L79" s="26"/>
    </row>
    <row r="80" spans="1:13" ht="12.75" customHeight="1" x14ac:dyDescent="0.35">
      <c r="A80" s="118"/>
      <c r="B80" s="207"/>
      <c r="C80" s="26"/>
      <c r="D80" s="26"/>
      <c r="E80" s="26"/>
      <c r="F80" s="118"/>
      <c r="G80" s="26"/>
      <c r="H80" s="26"/>
      <c r="I80" s="26"/>
      <c r="J80" s="26"/>
      <c r="K80" s="35"/>
      <c r="L80" s="26"/>
      <c r="M80" s="2"/>
    </row>
    <row r="81" spans="1:13" ht="12.75" customHeight="1" x14ac:dyDescent="0.35">
      <c r="A81" s="118"/>
      <c r="B81" s="26"/>
      <c r="C81" s="26"/>
      <c r="D81" s="26"/>
      <c r="E81" s="26"/>
      <c r="F81" s="26"/>
      <c r="G81" s="26"/>
      <c r="H81" s="26"/>
      <c r="I81" s="26"/>
      <c r="J81" s="26"/>
      <c r="K81" s="35"/>
      <c r="L81" s="26"/>
      <c r="M81" s="2"/>
    </row>
    <row r="82" spans="1:13" ht="12.75" customHeight="1" x14ac:dyDescent="0.3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35"/>
      <c r="L82" s="26"/>
      <c r="M82" s="2"/>
    </row>
    <row r="83" spans="1:13" ht="12.75" customHeight="1" x14ac:dyDescent="0.3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35"/>
      <c r="L83" s="26"/>
      <c r="M83" s="2"/>
    </row>
    <row r="84" spans="1:13" ht="12.75" customHeight="1" x14ac:dyDescent="0.35">
      <c r="A84" s="37"/>
      <c r="B84" s="105"/>
      <c r="C84" s="37"/>
      <c r="D84" s="37"/>
      <c r="E84" s="26"/>
      <c r="F84" s="35"/>
      <c r="G84" s="43"/>
      <c r="H84" s="46"/>
      <c r="I84" s="48"/>
      <c r="J84" s="35"/>
      <c r="K84" s="35"/>
      <c r="L84" s="26"/>
      <c r="M84" s="2"/>
    </row>
    <row r="85" spans="1:13" ht="12.75" customHeight="1" x14ac:dyDescent="0.35">
      <c r="A85" s="37"/>
      <c r="B85" s="37"/>
      <c r="C85" s="37"/>
      <c r="D85" s="37"/>
      <c r="E85" s="35"/>
      <c r="F85" s="35"/>
      <c r="G85" s="43"/>
      <c r="H85" s="46"/>
      <c r="I85" s="48"/>
      <c r="J85" s="35"/>
      <c r="K85" s="35"/>
      <c r="L85" s="26"/>
      <c r="M85" s="2"/>
    </row>
  </sheetData>
  <sheetProtection selectLockedCells="1"/>
  <mergeCells count="19">
    <mergeCell ref="A57:B57"/>
    <mergeCell ref="A26:B26"/>
    <mergeCell ref="A53:B53"/>
    <mergeCell ref="A54:B54"/>
    <mergeCell ref="A55:B55"/>
    <mergeCell ref="A43:B43"/>
    <mergeCell ref="A32:B32"/>
    <mergeCell ref="A52:B52"/>
    <mergeCell ref="A40:B40"/>
    <mergeCell ref="A39:B39"/>
    <mergeCell ref="A25:B25"/>
    <mergeCell ref="A56:B56"/>
    <mergeCell ref="A42:B42"/>
    <mergeCell ref="A6:B6"/>
    <mergeCell ref="A7:B7"/>
    <mergeCell ref="A17:B17"/>
    <mergeCell ref="A22:B22"/>
    <mergeCell ref="A23:B23"/>
    <mergeCell ref="B24:D24"/>
  </mergeCells>
  <phoneticPr fontId="2" type="noConversion"/>
  <dataValidations xWindow="747" yWindow="377" count="2">
    <dataValidation type="decimal" operator="lessThanOrEqual" allowBlank="1" showInputMessage="1" showErrorMessage="1" errorTitle="TARKISTA LUKUARVO!" error="Negatiivinen lukuarvo, eteen miinusmerkki!" promptTitle="NEGATIIVINEN LUKUARVO" prompt="Eteen miinusmerkki" sqref="E52:F52 E40 D23:F23 E65:F65">
      <formula1>0</formula1>
    </dataValidation>
    <dataValidation type="whole" operator="greaterThanOrEqual" allowBlank="1" showInputMessage="1" showErrorMessage="1" sqref="D61">
      <formula1>0</formula1>
    </dataValidation>
  </dataValidations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>
    <oddHeader>&amp;A</oddHeader>
    <oddFooter>&amp;C &amp;P&amp;R&amp;D</oddFooter>
  </headerFooter>
  <rowBreaks count="1" manualBreakCount="1">
    <brk id="4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showGridLines="0" workbookViewId="0"/>
  </sheetViews>
  <sheetFormatPr defaultRowHeight="12.5" x14ac:dyDescent="0.25"/>
  <cols>
    <col min="1" max="1" width="4.453125" customWidth="1"/>
    <col min="2" max="2" width="33" customWidth="1"/>
    <col min="3" max="6" width="12.7265625" style="170" customWidth="1"/>
  </cols>
  <sheetData>
    <row r="1" spans="1:6" ht="14" x14ac:dyDescent="0.3">
      <c r="A1" s="84" t="str">
        <f>'1. HAKULOMAKE'!A13</f>
        <v>nnn</v>
      </c>
      <c r="B1" s="153"/>
    </row>
    <row r="2" spans="1:6" ht="14" x14ac:dyDescent="0.3">
      <c r="A2" s="66" t="str">
        <f>'1. HAKULOMAKE'!G13</f>
        <v>xxxx</v>
      </c>
      <c r="B2" s="154"/>
    </row>
    <row r="4" spans="1:6" x14ac:dyDescent="0.25">
      <c r="A4" s="171" t="s">
        <v>135</v>
      </c>
      <c r="B4" s="172"/>
      <c r="C4" s="173"/>
      <c r="D4" s="173"/>
      <c r="E4" s="174"/>
      <c r="F4" s="174"/>
    </row>
    <row r="5" spans="1:6" x14ac:dyDescent="0.25">
      <c r="A5" s="172"/>
      <c r="B5" s="172"/>
      <c r="C5" s="175"/>
      <c r="D5" s="175"/>
      <c r="E5" s="176"/>
      <c r="F5" s="176"/>
    </row>
    <row r="6" spans="1:6" x14ac:dyDescent="0.25">
      <c r="A6" s="171" t="s">
        <v>136</v>
      </c>
      <c r="B6" s="172"/>
      <c r="C6" s="175" t="s">
        <v>420</v>
      </c>
      <c r="D6" s="175"/>
      <c r="E6" s="213" t="s">
        <v>407</v>
      </c>
      <c r="F6" s="176"/>
    </row>
    <row r="7" spans="1:6" x14ac:dyDescent="0.25">
      <c r="A7" s="172"/>
      <c r="B7" s="172"/>
      <c r="C7" s="175"/>
      <c r="D7" s="175"/>
      <c r="E7" s="176"/>
      <c r="F7" s="176"/>
    </row>
    <row r="8" spans="1:6" x14ac:dyDescent="0.25">
      <c r="A8" s="171" t="s">
        <v>11</v>
      </c>
      <c r="B8" s="171"/>
      <c r="C8" s="175"/>
      <c r="D8" s="175"/>
      <c r="E8" s="176"/>
      <c r="F8" s="176"/>
    </row>
    <row r="9" spans="1:6" x14ac:dyDescent="0.25">
      <c r="A9" s="171" t="s">
        <v>12</v>
      </c>
      <c r="B9" s="171"/>
      <c r="C9" s="175"/>
      <c r="D9" s="175"/>
      <c r="E9" s="176"/>
      <c r="F9" s="176"/>
    </row>
    <row r="10" spans="1:6" x14ac:dyDescent="0.25">
      <c r="A10" s="171" t="s">
        <v>45</v>
      </c>
      <c r="B10" s="171"/>
      <c r="C10" s="175"/>
      <c r="D10" s="175"/>
      <c r="E10" s="176"/>
      <c r="F10" s="176"/>
    </row>
    <row r="11" spans="1:6" x14ac:dyDescent="0.25">
      <c r="A11" s="172"/>
      <c r="B11" s="172" t="s">
        <v>13</v>
      </c>
      <c r="C11" s="176"/>
      <c r="D11" s="175">
        <v>0</v>
      </c>
      <c r="E11" s="176"/>
      <c r="F11" s="176">
        <v>0</v>
      </c>
    </row>
    <row r="12" spans="1:6" x14ac:dyDescent="0.25">
      <c r="A12" s="172"/>
      <c r="B12" s="172"/>
      <c r="C12" s="176"/>
      <c r="D12" s="175"/>
      <c r="E12" s="176"/>
      <c r="F12" s="176"/>
    </row>
    <row r="13" spans="1:6" x14ac:dyDescent="0.25">
      <c r="A13" s="171" t="s">
        <v>200</v>
      </c>
      <c r="B13" s="171"/>
      <c r="C13" s="175"/>
      <c r="D13" s="175"/>
      <c r="E13" s="176"/>
      <c r="F13" s="175"/>
    </row>
    <row r="14" spans="1:6" x14ac:dyDescent="0.25">
      <c r="A14" s="172"/>
      <c r="B14" s="215" t="s">
        <v>358</v>
      </c>
      <c r="C14" s="176"/>
      <c r="D14" s="175">
        <v>0</v>
      </c>
      <c r="E14" s="176"/>
      <c r="F14" s="176">
        <v>0</v>
      </c>
    </row>
    <row r="15" spans="1:6" x14ac:dyDescent="0.25">
      <c r="A15" s="172"/>
      <c r="B15" s="172" t="s">
        <v>168</v>
      </c>
      <c r="C15" s="176"/>
      <c r="D15" s="175">
        <v>0</v>
      </c>
      <c r="E15" s="176"/>
      <c r="F15" s="176">
        <v>0</v>
      </c>
    </row>
    <row r="16" spans="1:6" x14ac:dyDescent="0.25">
      <c r="A16" s="172"/>
      <c r="B16" s="172" t="s">
        <v>48</v>
      </c>
      <c r="C16" s="176"/>
      <c r="D16" s="177">
        <v>0</v>
      </c>
      <c r="E16" s="176"/>
      <c r="F16" s="178">
        <v>0</v>
      </c>
    </row>
    <row r="17" spans="1:6" x14ac:dyDescent="0.25">
      <c r="A17" s="172"/>
      <c r="B17" s="172"/>
      <c r="C17" s="175"/>
      <c r="D17" s="175"/>
      <c r="E17" s="176"/>
      <c r="F17" s="176"/>
    </row>
    <row r="18" spans="1:6" x14ac:dyDescent="0.25">
      <c r="A18" s="172" t="s">
        <v>137</v>
      </c>
      <c r="B18" s="172"/>
      <c r="C18" s="175"/>
      <c r="D18" s="175">
        <f>SUM(D11:D16)</f>
        <v>0</v>
      </c>
      <c r="E18" s="176"/>
      <c r="F18" s="176">
        <f>SUM(F11:F16)</f>
        <v>0</v>
      </c>
    </row>
    <row r="19" spans="1:6" x14ac:dyDescent="0.25">
      <c r="A19" s="172"/>
      <c r="B19" s="172"/>
      <c r="C19" s="175"/>
      <c r="D19" s="175"/>
      <c r="E19" s="176"/>
      <c r="F19" s="176"/>
    </row>
    <row r="20" spans="1:6" x14ac:dyDescent="0.25">
      <c r="A20" s="171" t="s">
        <v>50</v>
      </c>
      <c r="B20" s="172"/>
      <c r="C20" s="175"/>
      <c r="D20" s="175"/>
      <c r="E20" s="176"/>
      <c r="F20" s="176"/>
    </row>
    <row r="21" spans="1:6" x14ac:dyDescent="0.25">
      <c r="A21" s="172"/>
      <c r="B21" s="172" t="s">
        <v>51</v>
      </c>
      <c r="C21" s="175"/>
      <c r="D21" s="175"/>
      <c r="E21" s="176"/>
      <c r="F21" s="176"/>
    </row>
    <row r="22" spans="1:6" x14ac:dyDescent="0.25">
      <c r="A22" s="172"/>
      <c r="B22" s="215" t="s">
        <v>331</v>
      </c>
      <c r="C22" s="175">
        <v>0</v>
      </c>
      <c r="D22" s="175"/>
      <c r="E22" s="176">
        <v>0</v>
      </c>
      <c r="F22" s="176"/>
    </row>
    <row r="23" spans="1:6" x14ac:dyDescent="0.25">
      <c r="A23" s="172"/>
      <c r="B23" s="215" t="s">
        <v>330</v>
      </c>
      <c r="C23" s="175">
        <v>0</v>
      </c>
      <c r="D23" s="175"/>
      <c r="E23" s="176">
        <v>0</v>
      </c>
      <c r="F23" s="176"/>
    </row>
    <row r="24" spans="1:6" x14ac:dyDescent="0.25">
      <c r="A24" s="172"/>
      <c r="B24" s="172" t="s">
        <v>256</v>
      </c>
      <c r="C24" s="175">
        <v>0</v>
      </c>
      <c r="D24" s="175"/>
      <c r="E24" s="176">
        <v>0</v>
      </c>
      <c r="F24" s="176"/>
    </row>
    <row r="25" spans="1:6" x14ac:dyDescent="0.25">
      <c r="A25" s="172"/>
      <c r="B25" s="215" t="s">
        <v>329</v>
      </c>
      <c r="C25" s="175">
        <v>0</v>
      </c>
      <c r="D25" s="175"/>
      <c r="E25" s="176">
        <v>0</v>
      </c>
      <c r="F25" s="176"/>
    </row>
    <row r="26" spans="1:6" x14ac:dyDescent="0.25">
      <c r="A26" s="172"/>
      <c r="B26" s="215" t="s">
        <v>52</v>
      </c>
      <c r="C26" s="175">
        <v>0</v>
      </c>
      <c r="D26" s="175"/>
      <c r="E26" s="176">
        <v>0</v>
      </c>
      <c r="F26" s="176"/>
    </row>
    <row r="27" spans="1:6" x14ac:dyDescent="0.25">
      <c r="A27" s="172"/>
      <c r="B27" s="226" t="s">
        <v>401</v>
      </c>
      <c r="C27" s="175">
        <v>0</v>
      </c>
      <c r="D27" s="175"/>
      <c r="E27" s="176"/>
      <c r="F27" s="176"/>
    </row>
    <row r="28" spans="1:6" ht="12" customHeight="1" x14ac:dyDescent="0.25">
      <c r="A28" s="172"/>
      <c r="B28" s="215" t="s">
        <v>257</v>
      </c>
      <c r="C28" s="175">
        <v>0</v>
      </c>
      <c r="D28" s="175"/>
      <c r="E28" s="176">
        <v>0</v>
      </c>
      <c r="F28" s="176"/>
    </row>
    <row r="29" spans="1:6" x14ac:dyDescent="0.25">
      <c r="A29" s="172"/>
      <c r="C29" s="179"/>
      <c r="D29" s="175">
        <f>SUM(C22:C28)</f>
        <v>0</v>
      </c>
      <c r="E29" s="180"/>
      <c r="F29" s="175">
        <f>SUM(E22:E28)</f>
        <v>0</v>
      </c>
    </row>
    <row r="30" spans="1:6" x14ac:dyDescent="0.25">
      <c r="A30" s="172"/>
      <c r="B30" s="172"/>
      <c r="C30" s="176"/>
      <c r="D30" s="176"/>
      <c r="E30" s="176"/>
      <c r="F30" s="176"/>
    </row>
    <row r="31" spans="1:6" x14ac:dyDescent="0.25">
      <c r="A31" s="172"/>
      <c r="B31" s="172" t="s">
        <v>54</v>
      </c>
      <c r="C31" s="175"/>
      <c r="D31" s="175"/>
      <c r="E31" s="176"/>
      <c r="F31" s="176"/>
    </row>
    <row r="32" spans="1:6" x14ac:dyDescent="0.25">
      <c r="A32" s="171"/>
      <c r="B32" s="215" t="s">
        <v>384</v>
      </c>
      <c r="C32" s="175">
        <v>0</v>
      </c>
      <c r="D32" s="175"/>
      <c r="E32" s="176">
        <v>0</v>
      </c>
      <c r="F32" s="176"/>
    </row>
    <row r="33" spans="1:6" x14ac:dyDescent="0.25">
      <c r="A33" s="171"/>
      <c r="B33" s="172" t="s">
        <v>55</v>
      </c>
      <c r="C33" s="173">
        <v>0</v>
      </c>
      <c r="D33" s="175"/>
      <c r="E33" s="176">
        <v>0</v>
      </c>
      <c r="F33" s="176"/>
    </row>
    <row r="34" spans="1:6" x14ac:dyDescent="0.25">
      <c r="A34" s="171"/>
      <c r="B34" s="172" t="s">
        <v>258</v>
      </c>
      <c r="C34" s="177">
        <v>0</v>
      </c>
      <c r="E34" s="178">
        <v>0</v>
      </c>
    </row>
    <row r="35" spans="1:6" x14ac:dyDescent="0.25">
      <c r="A35" s="171"/>
      <c r="B35" s="172"/>
      <c r="C35" s="177"/>
      <c r="D35" s="175">
        <f>SUM(C32:C34)</f>
        <v>0</v>
      </c>
      <c r="E35" s="178"/>
      <c r="F35" s="176">
        <f>SUM(E32:E34)</f>
        <v>0</v>
      </c>
    </row>
    <row r="36" spans="1:6" x14ac:dyDescent="0.25">
      <c r="A36" s="172"/>
      <c r="B36" s="172"/>
      <c r="C36" s="175"/>
      <c r="D36" s="175"/>
      <c r="E36" s="176"/>
      <c r="F36" s="176"/>
    </row>
    <row r="37" spans="1:6" x14ac:dyDescent="0.25">
      <c r="A37" s="172"/>
      <c r="B37" s="181" t="s">
        <v>57</v>
      </c>
      <c r="C37" s="182" t="s">
        <v>46</v>
      </c>
      <c r="D37" s="175">
        <v>0</v>
      </c>
      <c r="E37" s="183" t="s">
        <v>46</v>
      </c>
      <c r="F37" s="176">
        <v>0</v>
      </c>
    </row>
    <row r="38" spans="1:6" x14ac:dyDescent="0.25">
      <c r="A38" s="172"/>
      <c r="B38" s="172" t="s">
        <v>60</v>
      </c>
      <c r="C38" s="175"/>
      <c r="D38" s="184">
        <v>0</v>
      </c>
      <c r="E38" s="176"/>
      <c r="F38" s="180">
        <v>0</v>
      </c>
    </row>
    <row r="39" spans="1:6" x14ac:dyDescent="0.25">
      <c r="A39" s="172"/>
      <c r="B39" s="172"/>
      <c r="C39" s="175"/>
      <c r="D39" s="175"/>
      <c r="E39" s="176"/>
      <c r="F39" s="176"/>
    </row>
    <row r="40" spans="1:6" x14ac:dyDescent="0.25">
      <c r="A40" s="172" t="s">
        <v>62</v>
      </c>
      <c r="B40" s="172"/>
      <c r="C40" s="175"/>
      <c r="D40" s="175">
        <f>SUM(D29:D38)</f>
        <v>0</v>
      </c>
      <c r="E40" s="176"/>
      <c r="F40" s="176">
        <f>SUM(F29:F38)</f>
        <v>0</v>
      </c>
    </row>
    <row r="41" spans="1:6" x14ac:dyDescent="0.25">
      <c r="A41" s="172"/>
      <c r="B41" s="172"/>
      <c r="C41" s="175"/>
      <c r="D41" s="175"/>
      <c r="E41" s="176"/>
      <c r="F41" s="176"/>
    </row>
    <row r="42" spans="1:6" x14ac:dyDescent="0.25">
      <c r="A42" s="171" t="s">
        <v>216</v>
      </c>
      <c r="B42" s="172"/>
      <c r="C42" s="175"/>
      <c r="D42" s="175"/>
      <c r="E42" s="176"/>
      <c r="F42" s="176"/>
    </row>
    <row r="43" spans="1:6" x14ac:dyDescent="0.25">
      <c r="A43" s="172"/>
      <c r="B43" s="172" t="s">
        <v>15</v>
      </c>
      <c r="C43" s="175">
        <v>0</v>
      </c>
      <c r="D43" s="175"/>
      <c r="E43" s="176">
        <v>0</v>
      </c>
      <c r="F43" s="176"/>
    </row>
    <row r="44" spans="1:6" x14ac:dyDescent="0.25">
      <c r="A44" s="172"/>
      <c r="B44" s="172" t="s">
        <v>65</v>
      </c>
      <c r="C44" s="175">
        <v>0</v>
      </c>
      <c r="D44" s="175"/>
      <c r="E44" s="176">
        <v>0</v>
      </c>
      <c r="F44" s="176"/>
    </row>
    <row r="45" spans="1:6" x14ac:dyDescent="0.25">
      <c r="A45" s="172"/>
      <c r="B45" s="172" t="s">
        <v>66</v>
      </c>
      <c r="C45" s="175">
        <v>0</v>
      </c>
      <c r="D45" s="175"/>
      <c r="E45" s="176">
        <v>0</v>
      </c>
      <c r="F45" s="176"/>
    </row>
    <row r="46" spans="1:6" x14ac:dyDescent="0.25">
      <c r="A46" s="172"/>
      <c r="B46" s="172" t="s">
        <v>16</v>
      </c>
      <c r="C46" s="175">
        <v>0</v>
      </c>
      <c r="D46" s="175"/>
      <c r="E46" s="176">
        <v>0</v>
      </c>
      <c r="F46" s="176"/>
    </row>
    <row r="47" spans="1:6" x14ac:dyDescent="0.25">
      <c r="A47" s="172"/>
      <c r="B47" s="172" t="s">
        <v>18</v>
      </c>
      <c r="C47" s="177">
        <v>0</v>
      </c>
      <c r="E47" s="178">
        <v>0</v>
      </c>
    </row>
    <row r="48" spans="1:6" x14ac:dyDescent="0.25">
      <c r="A48" s="172"/>
      <c r="B48" s="172"/>
      <c r="C48" s="177"/>
      <c r="D48" s="184">
        <f>SUM(C43:C47)</f>
        <v>0</v>
      </c>
      <c r="E48" s="178"/>
      <c r="F48" s="180">
        <f>SUM(E43:E47)</f>
        <v>0</v>
      </c>
    </row>
    <row r="49" spans="1:6" x14ac:dyDescent="0.25">
      <c r="A49" s="172"/>
      <c r="B49" s="172"/>
      <c r="C49" s="175"/>
      <c r="D49" s="175"/>
      <c r="E49" s="176"/>
      <c r="F49" s="176"/>
    </row>
    <row r="50" spans="1:6" x14ac:dyDescent="0.25">
      <c r="A50" s="171" t="s">
        <v>221</v>
      </c>
      <c r="B50" s="172"/>
      <c r="C50" s="175"/>
      <c r="D50" s="175">
        <f>SUM(+D18+D40+D48)</f>
        <v>0</v>
      </c>
      <c r="E50" s="176"/>
      <c r="F50" s="176">
        <f>SUM(+F18+F40+F48)</f>
        <v>0</v>
      </c>
    </row>
    <row r="51" spans="1:6" x14ac:dyDescent="0.25">
      <c r="A51" s="171"/>
      <c r="B51" s="172"/>
      <c r="C51" s="175"/>
      <c r="D51" s="175"/>
      <c r="E51" s="176"/>
      <c r="F51" s="176"/>
    </row>
    <row r="52" spans="1:6" x14ac:dyDescent="0.25">
      <c r="A52" s="172"/>
      <c r="B52" s="172"/>
      <c r="C52" s="175"/>
      <c r="D52" s="175"/>
      <c r="E52" s="176"/>
      <c r="F52" s="176"/>
    </row>
    <row r="53" spans="1:6" x14ac:dyDescent="0.25">
      <c r="A53" s="171" t="s">
        <v>222</v>
      </c>
      <c r="B53" s="172"/>
      <c r="C53" s="175"/>
      <c r="D53" s="175"/>
      <c r="E53" s="176"/>
      <c r="F53" s="176"/>
    </row>
    <row r="54" spans="1:6" x14ac:dyDescent="0.25">
      <c r="A54" s="172"/>
      <c r="B54" s="172" t="s">
        <v>80</v>
      </c>
      <c r="C54" s="175">
        <v>0</v>
      </c>
      <c r="D54" s="175"/>
      <c r="E54" s="176">
        <v>0</v>
      </c>
      <c r="F54" s="176"/>
    </row>
    <row r="55" spans="1:6" x14ac:dyDescent="0.25">
      <c r="A55" s="172"/>
      <c r="B55" s="172" t="s">
        <v>81</v>
      </c>
      <c r="C55" s="175">
        <v>0</v>
      </c>
      <c r="D55" s="175"/>
      <c r="E55" s="176">
        <v>0</v>
      </c>
      <c r="F55" s="176"/>
    </row>
    <row r="56" spans="1:6" x14ac:dyDescent="0.25">
      <c r="A56" s="172"/>
      <c r="B56" s="172" t="s">
        <v>82</v>
      </c>
      <c r="C56" s="175">
        <v>0</v>
      </c>
      <c r="D56" s="175"/>
      <c r="E56" s="176">
        <v>0</v>
      </c>
      <c r="F56" s="176"/>
    </row>
    <row r="57" spans="1:6" x14ac:dyDescent="0.25">
      <c r="A57" s="172"/>
      <c r="B57" s="172" t="s">
        <v>24</v>
      </c>
      <c r="C57" s="175">
        <v>0</v>
      </c>
      <c r="D57" s="175"/>
      <c r="E57" s="176">
        <v>0</v>
      </c>
      <c r="F57" s="176"/>
    </row>
    <row r="58" spans="1:6" x14ac:dyDescent="0.25">
      <c r="A58" s="172"/>
      <c r="B58" s="172" t="s">
        <v>83</v>
      </c>
      <c r="C58" s="175">
        <v>0</v>
      </c>
      <c r="D58" s="175"/>
      <c r="E58" s="176">
        <v>0</v>
      </c>
      <c r="F58" s="176"/>
    </row>
    <row r="59" spans="1:6" x14ac:dyDescent="0.25">
      <c r="A59" s="172"/>
      <c r="B59" s="172" t="s">
        <v>223</v>
      </c>
      <c r="C59" s="175">
        <v>0</v>
      </c>
      <c r="D59" s="185"/>
      <c r="E59" s="176">
        <v>0</v>
      </c>
      <c r="F59" s="176"/>
    </row>
    <row r="60" spans="1:6" x14ac:dyDescent="0.25">
      <c r="A60" s="172"/>
      <c r="B60" s="172" t="s">
        <v>84</v>
      </c>
      <c r="C60" s="175">
        <v>0</v>
      </c>
      <c r="D60" s="175"/>
      <c r="E60" s="176">
        <v>0</v>
      </c>
      <c r="F60" s="176"/>
    </row>
    <row r="61" spans="1:6" x14ac:dyDescent="0.25">
      <c r="A61" s="172"/>
      <c r="B61" s="172" t="s">
        <v>85</v>
      </c>
      <c r="C61" s="175">
        <v>0</v>
      </c>
      <c r="D61" s="175"/>
      <c r="E61" s="176">
        <v>0</v>
      </c>
      <c r="F61" s="176"/>
    </row>
    <row r="62" spans="1:6" x14ac:dyDescent="0.25">
      <c r="A62" s="172"/>
      <c r="B62" s="172" t="s">
        <v>86</v>
      </c>
      <c r="C62" s="175">
        <v>0</v>
      </c>
      <c r="D62" s="175"/>
      <c r="E62" s="176">
        <v>0</v>
      </c>
      <c r="F62" s="176"/>
    </row>
    <row r="63" spans="1:6" x14ac:dyDescent="0.25">
      <c r="A63" s="172"/>
      <c r="B63" s="172" t="s">
        <v>87</v>
      </c>
      <c r="C63" s="177">
        <v>0</v>
      </c>
      <c r="E63" s="178">
        <v>0</v>
      </c>
    </row>
    <row r="64" spans="1:6" x14ac:dyDescent="0.25">
      <c r="A64" s="172"/>
      <c r="B64" s="172"/>
      <c r="C64" s="177"/>
      <c r="D64" s="177">
        <f>SUM(C54:C63)</f>
        <v>0</v>
      </c>
      <c r="E64" s="178"/>
      <c r="F64" s="178">
        <f>SUM(E54:E63)</f>
        <v>0</v>
      </c>
    </row>
    <row r="65" spans="1:6" x14ac:dyDescent="0.25">
      <c r="A65" s="172"/>
      <c r="B65" s="172"/>
      <c r="C65" s="175"/>
      <c r="D65" s="175"/>
      <c r="E65" s="176"/>
      <c r="F65" s="176"/>
    </row>
    <row r="66" spans="1:6" x14ac:dyDescent="0.25">
      <c r="A66" s="171" t="s">
        <v>228</v>
      </c>
      <c r="B66" s="172"/>
      <c r="C66" s="175"/>
      <c r="D66" s="175">
        <f>SUM(D50+D64)</f>
        <v>0</v>
      </c>
      <c r="E66" s="176"/>
      <c r="F66" s="176">
        <f>SUM(F50+F64)</f>
        <v>0</v>
      </c>
    </row>
    <row r="67" spans="1:6" x14ac:dyDescent="0.25">
      <c r="A67" s="172"/>
      <c r="B67" s="172"/>
      <c r="C67" s="175"/>
      <c r="D67" s="175"/>
      <c r="E67" s="176"/>
      <c r="F67" s="176"/>
    </row>
    <row r="68" spans="1:6" x14ac:dyDescent="0.25">
      <c r="A68" s="171" t="s">
        <v>229</v>
      </c>
      <c r="B68" s="172"/>
      <c r="C68" s="175"/>
      <c r="D68" s="175"/>
      <c r="E68" s="176"/>
      <c r="F68" s="176"/>
    </row>
    <row r="69" spans="1:6" x14ac:dyDescent="0.25">
      <c r="A69" s="172"/>
      <c r="B69" s="172" t="s">
        <v>88</v>
      </c>
      <c r="C69" s="175">
        <v>0</v>
      </c>
      <c r="D69" s="175"/>
      <c r="E69" s="176">
        <v>0</v>
      </c>
      <c r="F69" s="176"/>
    </row>
    <row r="70" spans="1:6" x14ac:dyDescent="0.25">
      <c r="A70" s="172"/>
      <c r="B70" s="172" t="s">
        <v>25</v>
      </c>
      <c r="C70" s="175">
        <v>0</v>
      </c>
      <c r="D70" s="175"/>
      <c r="E70" s="176">
        <v>0</v>
      </c>
      <c r="F70" s="176"/>
    </row>
    <row r="71" spans="1:6" x14ac:dyDescent="0.25">
      <c r="A71" s="172"/>
      <c r="B71" s="172" t="s">
        <v>26</v>
      </c>
      <c r="C71" s="175">
        <v>0</v>
      </c>
      <c r="D71" s="175"/>
      <c r="E71" s="176">
        <v>0</v>
      </c>
      <c r="F71" s="176"/>
    </row>
    <row r="72" spans="1:6" x14ac:dyDescent="0.25">
      <c r="A72" s="172"/>
      <c r="B72" s="172" t="s">
        <v>27</v>
      </c>
      <c r="C72" s="175">
        <v>0</v>
      </c>
      <c r="D72" s="175"/>
      <c r="E72" s="176">
        <v>0</v>
      </c>
      <c r="F72" s="176"/>
    </row>
    <row r="73" spans="1:6" x14ac:dyDescent="0.25">
      <c r="A73" s="172"/>
      <c r="B73" s="172" t="s">
        <v>28</v>
      </c>
      <c r="C73" s="175">
        <v>0</v>
      </c>
      <c r="D73" s="175"/>
      <c r="E73" s="176">
        <v>0</v>
      </c>
      <c r="F73" s="176"/>
    </row>
    <row r="74" spans="1:6" x14ac:dyDescent="0.25">
      <c r="A74" s="172"/>
      <c r="B74" s="215" t="s">
        <v>387</v>
      </c>
      <c r="C74" s="175">
        <v>0</v>
      </c>
      <c r="D74" s="175"/>
      <c r="E74" s="176">
        <v>0</v>
      </c>
      <c r="F74" s="176"/>
    </row>
    <row r="75" spans="1:6" x14ac:dyDescent="0.25">
      <c r="A75" s="172"/>
      <c r="B75" s="215" t="s">
        <v>388</v>
      </c>
      <c r="C75" s="177">
        <v>0</v>
      </c>
      <c r="E75" s="178">
        <v>0</v>
      </c>
    </row>
    <row r="76" spans="1:6" x14ac:dyDescent="0.25">
      <c r="A76" s="172"/>
      <c r="B76" s="172"/>
      <c r="C76" s="177"/>
      <c r="D76" s="177">
        <f>SUM(C69:C75)</f>
        <v>0</v>
      </c>
      <c r="E76" s="178"/>
      <c r="F76" s="178">
        <f>SUM(E69:E75)</f>
        <v>0</v>
      </c>
    </row>
    <row r="77" spans="1:6" x14ac:dyDescent="0.25">
      <c r="A77" s="172"/>
      <c r="B77" s="172"/>
      <c r="C77" s="177"/>
      <c r="D77" s="177"/>
      <c r="E77" s="178"/>
      <c r="F77" s="178"/>
    </row>
    <row r="78" spans="1:6" x14ac:dyDescent="0.25">
      <c r="A78" s="171" t="s">
        <v>259</v>
      </c>
      <c r="B78" s="172"/>
      <c r="C78" s="177"/>
      <c r="D78" s="173">
        <f>D66+D76</f>
        <v>0</v>
      </c>
      <c r="E78" s="173"/>
      <c r="F78" s="174">
        <f>F66+F76</f>
        <v>0</v>
      </c>
    </row>
    <row r="79" spans="1:6" x14ac:dyDescent="0.25">
      <c r="A79" s="172" t="s">
        <v>260</v>
      </c>
      <c r="B79" s="172"/>
      <c r="C79" s="186"/>
      <c r="D79" s="186"/>
      <c r="E79" s="187"/>
      <c r="F79" s="187"/>
    </row>
    <row r="80" spans="1:6" x14ac:dyDescent="0.25">
      <c r="A80" s="188"/>
      <c r="B80" s="172" t="s">
        <v>232</v>
      </c>
      <c r="C80" s="189"/>
      <c r="D80" s="175">
        <v>0</v>
      </c>
      <c r="E80" s="176"/>
      <c r="F80" s="176">
        <v>0</v>
      </c>
    </row>
    <row r="81" spans="1:6" x14ac:dyDescent="0.25">
      <c r="A81" s="171" t="s">
        <v>261</v>
      </c>
      <c r="B81" s="172"/>
      <c r="C81" s="175"/>
      <c r="D81" s="184">
        <f>SUM(D78:D80)</f>
        <v>0</v>
      </c>
      <c r="E81" s="184"/>
      <c r="F81" s="180">
        <f>SUM(F78:F80)</f>
        <v>0</v>
      </c>
    </row>
    <row r="82" spans="1:6" x14ac:dyDescent="0.25">
      <c r="A82" s="172"/>
      <c r="B82" s="172"/>
      <c r="C82" s="175"/>
      <c r="D82" s="175"/>
      <c r="E82" s="176"/>
      <c r="F82" s="176"/>
    </row>
    <row r="83" spans="1:6" x14ac:dyDescent="0.25">
      <c r="A83" s="172"/>
      <c r="B83" s="172"/>
      <c r="C83" s="175"/>
      <c r="D83" s="175"/>
      <c r="E83" s="176"/>
      <c r="F83" s="176"/>
    </row>
    <row r="84" spans="1:6" x14ac:dyDescent="0.25">
      <c r="A84" s="171" t="s">
        <v>138</v>
      </c>
      <c r="B84" s="171"/>
      <c r="C84" s="190" t="s">
        <v>416</v>
      </c>
      <c r="D84" s="175"/>
      <c r="E84" s="214" t="s">
        <v>408</v>
      </c>
      <c r="F84" s="176"/>
    </row>
    <row r="85" spans="1:6" x14ac:dyDescent="0.25">
      <c r="A85" s="171"/>
      <c r="B85" s="171"/>
      <c r="C85" s="175"/>
      <c r="D85" s="175"/>
      <c r="E85" s="176"/>
      <c r="F85" s="176"/>
    </row>
    <row r="86" spans="1:6" x14ac:dyDescent="0.25">
      <c r="A86" s="171" t="s">
        <v>29</v>
      </c>
      <c r="B86" s="172"/>
      <c r="C86" s="176"/>
      <c r="D86" s="175"/>
      <c r="E86" s="176"/>
      <c r="F86" s="176"/>
    </row>
    <row r="87" spans="1:6" x14ac:dyDescent="0.25">
      <c r="A87" s="171"/>
      <c r="B87" s="172"/>
      <c r="C87" s="190"/>
      <c r="D87" s="175"/>
      <c r="E87" s="183"/>
      <c r="F87" s="176"/>
    </row>
    <row r="88" spans="1:6" x14ac:dyDescent="0.25">
      <c r="A88" s="171" t="s">
        <v>89</v>
      </c>
      <c r="B88" s="172"/>
      <c r="C88" s="175"/>
      <c r="D88" s="175"/>
      <c r="E88" s="176"/>
      <c r="F88" s="176"/>
    </row>
    <row r="89" spans="1:6" x14ac:dyDescent="0.25">
      <c r="A89" s="172" t="s">
        <v>234</v>
      </c>
      <c r="B89" s="172"/>
      <c r="C89" s="175"/>
      <c r="D89" s="175"/>
      <c r="E89" s="176"/>
      <c r="F89" s="176"/>
    </row>
    <row r="90" spans="1:6" x14ac:dyDescent="0.25">
      <c r="A90" s="172"/>
      <c r="B90" s="172" t="s">
        <v>90</v>
      </c>
      <c r="C90" s="175">
        <v>0</v>
      </c>
      <c r="D90" s="175"/>
      <c r="E90" s="176">
        <v>0</v>
      </c>
      <c r="F90" s="176"/>
    </row>
    <row r="91" spans="1:6" x14ac:dyDescent="0.25">
      <c r="A91" s="172"/>
      <c r="B91" s="172" t="s">
        <v>91</v>
      </c>
      <c r="C91" s="175">
        <v>0</v>
      </c>
      <c r="D91" s="175"/>
      <c r="E91" s="176">
        <v>0</v>
      </c>
      <c r="F91" s="176"/>
    </row>
    <row r="92" spans="1:6" x14ac:dyDescent="0.25">
      <c r="A92" s="172"/>
      <c r="B92" s="172" t="s">
        <v>92</v>
      </c>
      <c r="C92" s="184">
        <v>0</v>
      </c>
      <c r="D92" s="175"/>
      <c r="E92" s="178">
        <v>0</v>
      </c>
    </row>
    <row r="93" spans="1:6" x14ac:dyDescent="0.25">
      <c r="A93" s="172"/>
      <c r="B93" s="172"/>
      <c r="C93" s="184"/>
      <c r="D93" s="176">
        <f>SUM(C90:C92)</f>
        <v>0</v>
      </c>
      <c r="E93" s="178"/>
      <c r="F93" s="176">
        <f>SUM(E90:E92)</f>
        <v>0</v>
      </c>
    </row>
    <row r="94" spans="1:6" x14ac:dyDescent="0.25">
      <c r="A94" s="172" t="s">
        <v>235</v>
      </c>
      <c r="B94" s="172"/>
      <c r="C94" s="175"/>
      <c r="D94" s="175"/>
      <c r="E94" s="176"/>
      <c r="F94" s="176"/>
    </row>
    <row r="95" spans="1:6" x14ac:dyDescent="0.25">
      <c r="A95" s="172"/>
      <c r="B95" s="172" t="s">
        <v>93</v>
      </c>
      <c r="C95" s="175">
        <v>0</v>
      </c>
      <c r="D95" s="175"/>
      <c r="E95" s="176">
        <v>0</v>
      </c>
      <c r="F95" s="176"/>
    </row>
    <row r="96" spans="1:6" x14ac:dyDescent="0.25">
      <c r="A96" s="172"/>
      <c r="B96" s="172" t="s">
        <v>94</v>
      </c>
      <c r="C96" s="175">
        <v>0</v>
      </c>
      <c r="D96" s="175"/>
      <c r="E96" s="176">
        <v>0</v>
      </c>
      <c r="F96" s="176"/>
    </row>
    <row r="97" spans="1:6" x14ac:dyDescent="0.25">
      <c r="A97" s="172"/>
      <c r="B97" s="172" t="s">
        <v>95</v>
      </c>
      <c r="C97" s="175">
        <v>0</v>
      </c>
      <c r="D97" s="175"/>
      <c r="E97" s="176">
        <v>0</v>
      </c>
      <c r="F97" s="176"/>
    </row>
    <row r="98" spans="1:6" x14ac:dyDescent="0.25">
      <c r="A98" s="172"/>
      <c r="B98" s="172" t="s">
        <v>96</v>
      </c>
      <c r="C98" s="175">
        <v>0</v>
      </c>
      <c r="D98" s="175"/>
      <c r="E98" s="176">
        <v>0</v>
      </c>
      <c r="F98" s="176"/>
    </row>
    <row r="99" spans="1:6" x14ac:dyDescent="0.25">
      <c r="A99" s="172"/>
      <c r="B99" s="172" t="s">
        <v>97</v>
      </c>
      <c r="C99" s="184">
        <v>0</v>
      </c>
      <c r="D99" s="175"/>
      <c r="E99" s="178">
        <v>0</v>
      </c>
    </row>
    <row r="100" spans="1:6" x14ac:dyDescent="0.25">
      <c r="A100" s="172"/>
      <c r="B100" s="172"/>
      <c r="C100" s="184"/>
      <c r="D100" s="176">
        <f>SUM(C95:C99)</f>
        <v>0</v>
      </c>
      <c r="E100" s="178"/>
      <c r="F100" s="176">
        <f>SUM(E95:E99)</f>
        <v>0</v>
      </c>
    </row>
    <row r="101" spans="1:6" x14ac:dyDescent="0.25">
      <c r="A101" s="172" t="s">
        <v>236</v>
      </c>
      <c r="B101" s="172"/>
      <c r="C101" s="175"/>
      <c r="D101" s="175"/>
      <c r="E101" s="176"/>
      <c r="F101" s="176"/>
    </row>
    <row r="102" spans="1:6" x14ac:dyDescent="0.25">
      <c r="A102" s="172"/>
      <c r="B102" s="172" t="s">
        <v>98</v>
      </c>
      <c r="C102" s="175">
        <v>0</v>
      </c>
      <c r="D102" s="175"/>
      <c r="E102" s="176">
        <v>0</v>
      </c>
      <c r="F102" s="176"/>
    </row>
    <row r="103" spans="1:6" x14ac:dyDescent="0.25">
      <c r="A103" s="172"/>
      <c r="B103" s="172" t="s">
        <v>99</v>
      </c>
      <c r="C103" s="175">
        <v>0</v>
      </c>
      <c r="D103" s="175"/>
      <c r="E103" s="176">
        <v>0</v>
      </c>
      <c r="F103" s="176"/>
    </row>
    <row r="104" spans="1:6" x14ac:dyDescent="0.25">
      <c r="A104" s="172"/>
      <c r="B104" s="172" t="s">
        <v>100</v>
      </c>
      <c r="C104" s="175">
        <v>0</v>
      </c>
      <c r="D104" s="175"/>
      <c r="E104" s="176">
        <v>0</v>
      </c>
      <c r="F104" s="176"/>
    </row>
    <row r="105" spans="1:6" x14ac:dyDescent="0.25">
      <c r="A105" s="172"/>
      <c r="B105" s="172" t="s">
        <v>237</v>
      </c>
      <c r="C105" s="177">
        <v>0</v>
      </c>
      <c r="E105" s="178">
        <v>0</v>
      </c>
    </row>
    <row r="106" spans="1:6" x14ac:dyDescent="0.25">
      <c r="A106" s="172"/>
      <c r="B106" s="172"/>
      <c r="C106" s="177"/>
      <c r="D106" s="184">
        <f>SUM(C102:C105)</f>
        <v>0</v>
      </c>
      <c r="E106" s="178"/>
      <c r="F106" s="180">
        <f>SUM(E102:E105)</f>
        <v>0</v>
      </c>
    </row>
    <row r="107" spans="1:6" x14ac:dyDescent="0.25">
      <c r="A107" s="171" t="s">
        <v>238</v>
      </c>
      <c r="B107" s="171"/>
      <c r="C107" s="175"/>
      <c r="D107" s="175">
        <f>SUM(D92:D106)</f>
        <v>0</v>
      </c>
      <c r="E107" s="175"/>
      <c r="F107" s="176">
        <f>SUM(F93:F106)</f>
        <v>0</v>
      </c>
    </row>
    <row r="108" spans="1:6" x14ac:dyDescent="0.25">
      <c r="A108" s="171"/>
      <c r="B108" s="171"/>
      <c r="C108" s="175"/>
      <c r="D108" s="175"/>
      <c r="E108" s="175"/>
      <c r="F108" s="176"/>
    </row>
    <row r="109" spans="1:6" x14ac:dyDescent="0.25">
      <c r="A109" s="171" t="s">
        <v>239</v>
      </c>
      <c r="B109" s="172"/>
      <c r="C109" s="175"/>
      <c r="D109" s="175"/>
      <c r="E109" s="176"/>
      <c r="F109" s="176"/>
    </row>
    <row r="110" spans="1:6" x14ac:dyDescent="0.25">
      <c r="A110" s="172" t="s">
        <v>240</v>
      </c>
      <c r="B110" s="172"/>
      <c r="C110" s="175"/>
      <c r="D110" s="175"/>
      <c r="E110" s="176"/>
      <c r="F110" s="176"/>
    </row>
    <row r="111" spans="1:6" x14ac:dyDescent="0.25">
      <c r="A111" s="172"/>
      <c r="B111" s="172" t="s">
        <v>102</v>
      </c>
      <c r="C111" s="175"/>
      <c r="D111" s="175"/>
      <c r="E111" s="176"/>
      <c r="F111" s="176"/>
    </row>
    <row r="112" spans="1:6" x14ac:dyDescent="0.25">
      <c r="A112" s="172"/>
      <c r="B112" s="172" t="s">
        <v>262</v>
      </c>
      <c r="C112" s="175">
        <v>0</v>
      </c>
      <c r="D112" s="175"/>
      <c r="E112" s="176">
        <v>0</v>
      </c>
      <c r="F112" s="176"/>
    </row>
    <row r="113" spans="1:6" x14ac:dyDescent="0.25">
      <c r="A113" s="172"/>
      <c r="B113" s="172" t="s">
        <v>263</v>
      </c>
      <c r="C113" s="177">
        <v>0</v>
      </c>
      <c r="E113" s="178">
        <v>0</v>
      </c>
    </row>
    <row r="114" spans="1:6" x14ac:dyDescent="0.25">
      <c r="A114" s="172"/>
      <c r="B114" s="172"/>
      <c r="C114" s="177"/>
      <c r="D114" s="175">
        <f>SUM(C112:C113)</f>
        <v>0</v>
      </c>
      <c r="E114" s="178"/>
      <c r="F114" s="176">
        <f>SUM(E112:E113)</f>
        <v>0</v>
      </c>
    </row>
    <row r="115" spans="1:6" x14ac:dyDescent="0.25">
      <c r="A115" s="172"/>
      <c r="B115" s="172" t="s">
        <v>104</v>
      </c>
      <c r="C115" s="175"/>
      <c r="D115" s="175"/>
      <c r="E115" s="176"/>
      <c r="F115" s="176"/>
    </row>
    <row r="116" spans="1:6" x14ac:dyDescent="0.25">
      <c r="A116" s="172"/>
      <c r="B116" s="172" t="s">
        <v>262</v>
      </c>
      <c r="C116" s="175">
        <v>0</v>
      </c>
      <c r="D116" s="175"/>
      <c r="E116" s="176">
        <v>0</v>
      </c>
      <c r="F116" s="176"/>
    </row>
    <row r="117" spans="1:6" x14ac:dyDescent="0.25">
      <c r="A117" s="172"/>
      <c r="B117" s="215" t="s">
        <v>385</v>
      </c>
      <c r="C117" s="175">
        <v>0</v>
      </c>
      <c r="D117" s="175"/>
      <c r="E117" s="176">
        <v>0</v>
      </c>
      <c r="F117" s="176"/>
    </row>
    <row r="118" spans="1:6" x14ac:dyDescent="0.25">
      <c r="A118" s="172"/>
      <c r="B118" s="172" t="s">
        <v>264</v>
      </c>
      <c r="C118" s="175">
        <v>0</v>
      </c>
      <c r="D118" s="175"/>
      <c r="E118" s="176">
        <v>0</v>
      </c>
      <c r="F118" s="176"/>
    </row>
    <row r="119" spans="1:6" x14ac:dyDescent="0.25">
      <c r="A119" s="172"/>
      <c r="B119" s="194" t="s">
        <v>265</v>
      </c>
      <c r="C119" s="175">
        <v>0</v>
      </c>
      <c r="D119" s="175"/>
      <c r="E119" s="176">
        <v>0</v>
      </c>
      <c r="F119" s="176"/>
    </row>
    <row r="120" spans="1:6" x14ac:dyDescent="0.25">
      <c r="A120" s="172"/>
      <c r="B120" s="172" t="s">
        <v>266</v>
      </c>
      <c r="C120" s="175">
        <v>0</v>
      </c>
      <c r="D120" s="175"/>
      <c r="E120" s="176">
        <v>0</v>
      </c>
      <c r="F120" s="176"/>
    </row>
    <row r="121" spans="1:6" x14ac:dyDescent="0.25">
      <c r="A121" s="172"/>
      <c r="B121" s="172" t="s">
        <v>263</v>
      </c>
      <c r="C121" s="175">
        <v>0</v>
      </c>
      <c r="D121" s="175"/>
      <c r="E121" s="176">
        <v>0</v>
      </c>
      <c r="F121" s="176"/>
    </row>
    <row r="122" spans="1:6" x14ac:dyDescent="0.25">
      <c r="A122" s="172"/>
      <c r="B122" s="172" t="s">
        <v>267</v>
      </c>
      <c r="C122" s="177">
        <v>0</v>
      </c>
      <c r="E122" s="178">
        <v>0</v>
      </c>
      <c r="F122" s="176">
        <f>SUM(E116:E122)</f>
        <v>0</v>
      </c>
    </row>
    <row r="123" spans="1:6" x14ac:dyDescent="0.25">
      <c r="A123" s="172"/>
      <c r="B123" s="172"/>
      <c r="C123" s="177"/>
      <c r="D123" s="175">
        <f>SUM(C116:C122)</f>
        <v>0</v>
      </c>
      <c r="E123" s="178"/>
      <c r="F123" s="176"/>
    </row>
    <row r="124" spans="1:6" x14ac:dyDescent="0.25">
      <c r="A124" s="172" t="s">
        <v>243</v>
      </c>
      <c r="B124" s="172"/>
      <c r="C124" s="175"/>
      <c r="D124" s="175"/>
      <c r="E124" s="176"/>
      <c r="F124" s="176"/>
    </row>
    <row r="125" spans="1:6" x14ac:dyDescent="0.25">
      <c r="A125" s="172" t="s">
        <v>146</v>
      </c>
      <c r="B125" s="172" t="s">
        <v>112</v>
      </c>
      <c r="C125" s="175">
        <v>0</v>
      </c>
      <c r="D125" s="175"/>
      <c r="E125" s="176">
        <v>0</v>
      </c>
      <c r="F125" s="176"/>
    </row>
    <row r="126" spans="1:6" x14ac:dyDescent="0.25">
      <c r="A126" s="172"/>
      <c r="B126" s="172" t="s">
        <v>113</v>
      </c>
      <c r="C126" s="177">
        <v>0</v>
      </c>
      <c r="E126" s="178">
        <v>0</v>
      </c>
    </row>
    <row r="127" spans="1:6" x14ac:dyDescent="0.25">
      <c r="A127" s="172"/>
      <c r="B127" s="172"/>
      <c r="C127" s="177"/>
      <c r="D127" s="175">
        <f>SUM(C125:C126)</f>
        <v>0</v>
      </c>
      <c r="E127" s="178"/>
      <c r="F127" s="176">
        <f>SUM(E125:E126)</f>
        <v>0</v>
      </c>
    </row>
    <row r="128" spans="1:6" x14ac:dyDescent="0.25">
      <c r="A128" s="172" t="s">
        <v>244</v>
      </c>
      <c r="B128" s="172"/>
      <c r="C128" s="175"/>
      <c r="D128" s="184">
        <v>0</v>
      </c>
      <c r="E128" s="176"/>
      <c r="F128" s="180">
        <v>0</v>
      </c>
    </row>
    <row r="129" spans="1:6" x14ac:dyDescent="0.25">
      <c r="A129" s="171" t="s">
        <v>245</v>
      </c>
      <c r="B129" s="171"/>
      <c r="C129" s="175"/>
      <c r="D129" s="177">
        <f>D114+D123+D127+D128</f>
        <v>0</v>
      </c>
      <c r="E129" s="175"/>
      <c r="F129" s="178">
        <f>F114+F122+F127+F128</f>
        <v>0</v>
      </c>
    </row>
    <row r="130" spans="1:6" ht="14" x14ac:dyDescent="0.4">
      <c r="A130" s="171" t="s">
        <v>246</v>
      </c>
      <c r="B130" s="171"/>
      <c r="C130" s="175"/>
      <c r="D130" s="191">
        <f>D107+D129</f>
        <v>0</v>
      </c>
      <c r="E130" s="175"/>
      <c r="F130" s="192">
        <f>F107+F129</f>
        <v>0</v>
      </c>
    </row>
    <row r="131" spans="1:6" x14ac:dyDescent="0.25">
      <c r="A131" s="171"/>
      <c r="B131" s="171"/>
      <c r="C131" s="175"/>
      <c r="D131" s="175"/>
      <c r="E131" s="175"/>
      <c r="F131" s="175"/>
    </row>
    <row r="132" spans="1:6" x14ac:dyDescent="0.25">
      <c r="A132" s="171"/>
      <c r="B132" s="171"/>
      <c r="C132" s="175"/>
      <c r="D132" s="175"/>
      <c r="E132" s="175"/>
      <c r="F132" s="175"/>
    </row>
    <row r="133" spans="1:6" x14ac:dyDescent="0.25">
      <c r="A133" s="171" t="s">
        <v>30</v>
      </c>
      <c r="B133" s="172"/>
      <c r="C133" s="190"/>
      <c r="D133" s="175"/>
      <c r="E133" s="183"/>
      <c r="F133" s="176"/>
    </row>
    <row r="134" spans="1:6" x14ac:dyDescent="0.25">
      <c r="A134" s="171"/>
      <c r="B134" s="172"/>
      <c r="C134" s="175"/>
      <c r="D134" s="175"/>
      <c r="E134" s="176"/>
      <c r="F134" s="176"/>
    </row>
    <row r="135" spans="1:6" x14ac:dyDescent="0.25">
      <c r="A135" s="171" t="s">
        <v>31</v>
      </c>
      <c r="B135" s="172"/>
      <c r="C135" s="175"/>
      <c r="D135" s="175"/>
      <c r="E135" s="176"/>
      <c r="F135" s="176"/>
    </row>
    <row r="136" spans="1:6" x14ac:dyDescent="0.25">
      <c r="A136" s="172"/>
      <c r="B136" s="172" t="s">
        <v>32</v>
      </c>
      <c r="C136" s="175">
        <v>0</v>
      </c>
      <c r="D136" s="175"/>
      <c r="E136" s="176">
        <v>0</v>
      </c>
      <c r="F136" s="176"/>
    </row>
    <row r="137" spans="1:6" x14ac:dyDescent="0.25">
      <c r="A137" s="172"/>
      <c r="B137" s="172" t="s">
        <v>116</v>
      </c>
      <c r="C137" s="175">
        <v>0</v>
      </c>
      <c r="D137" s="175"/>
      <c r="E137" s="176">
        <v>0</v>
      </c>
      <c r="F137" s="176"/>
    </row>
    <row r="138" spans="1:6" x14ac:dyDescent="0.25">
      <c r="A138" s="172"/>
      <c r="B138" s="172" t="s">
        <v>34</v>
      </c>
      <c r="C138" s="184">
        <v>0</v>
      </c>
      <c r="E138" s="178">
        <v>0</v>
      </c>
    </row>
    <row r="139" spans="1:6" x14ac:dyDescent="0.25">
      <c r="A139" s="172"/>
      <c r="B139" s="172"/>
      <c r="C139" s="184"/>
      <c r="D139" s="175">
        <f>SUM(C136:C138)</f>
        <v>0</v>
      </c>
      <c r="E139" s="178"/>
      <c r="F139" s="176">
        <f>SUM(E136:E138)</f>
        <v>0</v>
      </c>
    </row>
    <row r="140" spans="1:6" x14ac:dyDescent="0.25">
      <c r="A140" s="172"/>
      <c r="B140" s="172"/>
      <c r="C140" s="175"/>
      <c r="D140" s="175"/>
      <c r="E140" s="176"/>
      <c r="F140" s="176"/>
    </row>
    <row r="141" spans="1:6" x14ac:dyDescent="0.25">
      <c r="A141" s="171" t="s">
        <v>268</v>
      </c>
      <c r="B141" s="172"/>
      <c r="C141" s="177"/>
      <c r="D141" s="175"/>
      <c r="E141" s="178"/>
      <c r="F141" s="176"/>
    </row>
    <row r="142" spans="1:6" x14ac:dyDescent="0.25">
      <c r="A142" s="171" t="s">
        <v>269</v>
      </c>
      <c r="B142" s="172"/>
      <c r="C142" s="175"/>
      <c r="D142" s="175"/>
      <c r="E142" s="176"/>
      <c r="F142" s="176"/>
    </row>
    <row r="143" spans="1:6" x14ac:dyDescent="0.25">
      <c r="A143" s="171"/>
      <c r="B143" s="172" t="s">
        <v>270</v>
      </c>
      <c r="C143" s="177">
        <v>0</v>
      </c>
      <c r="D143" s="175">
        <f>C143</f>
        <v>0</v>
      </c>
      <c r="E143" s="178">
        <v>0</v>
      </c>
      <c r="F143" s="176">
        <f>E143</f>
        <v>0</v>
      </c>
    </row>
    <row r="144" spans="1:6" x14ac:dyDescent="0.25">
      <c r="A144" s="171"/>
      <c r="B144" s="172"/>
      <c r="C144" s="175"/>
      <c r="D144" s="175"/>
      <c r="E144" s="176"/>
      <c r="F144" s="176"/>
    </row>
    <row r="145" spans="1:6" x14ac:dyDescent="0.25">
      <c r="A145" s="171" t="s">
        <v>35</v>
      </c>
      <c r="B145" s="172"/>
      <c r="C145" s="175"/>
      <c r="D145" s="175"/>
      <c r="E145" s="176"/>
      <c r="F145" s="176"/>
    </row>
    <row r="146" spans="1:6" x14ac:dyDescent="0.25">
      <c r="A146" s="171" t="s">
        <v>146</v>
      </c>
      <c r="B146" s="172" t="s">
        <v>36</v>
      </c>
      <c r="C146" s="175"/>
      <c r="D146" s="175"/>
      <c r="E146" s="176"/>
      <c r="F146" s="176"/>
    </row>
    <row r="147" spans="1:6" x14ac:dyDescent="0.25">
      <c r="A147" s="171"/>
      <c r="B147" s="172" t="s">
        <v>271</v>
      </c>
      <c r="C147" s="175">
        <v>0</v>
      </c>
      <c r="D147" s="175"/>
      <c r="E147" s="176">
        <v>0</v>
      </c>
      <c r="F147" s="176"/>
    </row>
    <row r="148" spans="1:6" x14ac:dyDescent="0.25">
      <c r="A148" s="171"/>
      <c r="B148" s="172" t="s">
        <v>272</v>
      </c>
      <c r="C148" s="175">
        <v>0</v>
      </c>
      <c r="D148" s="175"/>
      <c r="E148" s="176">
        <v>0</v>
      </c>
      <c r="F148" s="176"/>
    </row>
    <row r="149" spans="1:6" x14ac:dyDescent="0.25">
      <c r="A149" s="171"/>
      <c r="B149" s="172" t="s">
        <v>273</v>
      </c>
      <c r="C149" s="184">
        <v>0</v>
      </c>
      <c r="D149" s="175"/>
      <c r="E149" s="178">
        <v>0</v>
      </c>
    </row>
    <row r="150" spans="1:6" x14ac:dyDescent="0.25">
      <c r="A150" s="171"/>
      <c r="B150" s="172"/>
      <c r="C150" s="184"/>
      <c r="D150" s="175">
        <f>SUM(C147:C150)</f>
        <v>0</v>
      </c>
      <c r="E150" s="178"/>
      <c r="F150" s="176">
        <f>SUM(E147:E149)</f>
        <v>0</v>
      </c>
    </row>
    <row r="151" spans="1:6" x14ac:dyDescent="0.25">
      <c r="A151" s="171"/>
      <c r="B151" s="172" t="s">
        <v>37</v>
      </c>
      <c r="C151" s="175"/>
      <c r="D151" s="175"/>
      <c r="E151" s="176"/>
      <c r="F151" s="176"/>
    </row>
    <row r="152" spans="1:6" x14ac:dyDescent="0.25">
      <c r="A152" s="171"/>
      <c r="B152" s="172" t="s">
        <v>274</v>
      </c>
      <c r="C152" s="175">
        <v>0</v>
      </c>
      <c r="D152" s="175"/>
      <c r="E152" s="176">
        <v>0</v>
      </c>
      <c r="F152" s="176"/>
    </row>
    <row r="153" spans="1:6" x14ac:dyDescent="0.25">
      <c r="A153" s="171"/>
      <c r="B153" s="172" t="s">
        <v>272</v>
      </c>
      <c r="C153" s="175">
        <v>0</v>
      </c>
      <c r="D153" s="175"/>
      <c r="E153" s="176">
        <v>0</v>
      </c>
      <c r="F153" s="176"/>
    </row>
    <row r="154" spans="1:6" x14ac:dyDescent="0.25">
      <c r="A154" s="171"/>
      <c r="B154" s="172" t="s">
        <v>275</v>
      </c>
      <c r="C154" s="175">
        <v>0</v>
      </c>
      <c r="D154" s="175"/>
      <c r="E154" s="176">
        <v>0</v>
      </c>
      <c r="F154" s="176"/>
    </row>
    <row r="155" spans="1:6" x14ac:dyDescent="0.25">
      <c r="A155" s="171"/>
      <c r="B155" s="215" t="s">
        <v>386</v>
      </c>
      <c r="C155" s="175">
        <v>0</v>
      </c>
      <c r="D155" s="175"/>
      <c r="E155" s="176">
        <v>0</v>
      </c>
      <c r="F155" s="176"/>
    </row>
    <row r="156" spans="1:6" x14ac:dyDescent="0.25">
      <c r="A156" s="172"/>
      <c r="B156" s="172" t="s">
        <v>276</v>
      </c>
      <c r="C156" s="175">
        <v>0</v>
      </c>
      <c r="D156" s="175"/>
      <c r="E156" s="176">
        <v>0</v>
      </c>
      <c r="F156" s="176"/>
    </row>
    <row r="157" spans="1:6" x14ac:dyDescent="0.25">
      <c r="A157" s="172"/>
      <c r="B157" s="194" t="s">
        <v>277</v>
      </c>
      <c r="C157" s="195">
        <v>0</v>
      </c>
      <c r="D157" s="175"/>
      <c r="E157" s="176">
        <v>0</v>
      </c>
      <c r="F157" s="176"/>
    </row>
    <row r="158" spans="1:6" x14ac:dyDescent="0.25">
      <c r="A158" s="172"/>
      <c r="B158" s="172" t="s">
        <v>278</v>
      </c>
      <c r="C158" s="175">
        <v>0</v>
      </c>
      <c r="D158" s="175"/>
      <c r="E158" s="176">
        <v>0</v>
      </c>
      <c r="F158" s="176"/>
    </row>
    <row r="159" spans="1:6" x14ac:dyDescent="0.25">
      <c r="A159" s="172"/>
      <c r="B159" s="172" t="s">
        <v>279</v>
      </c>
      <c r="C159" s="175">
        <v>0</v>
      </c>
      <c r="D159" s="175"/>
      <c r="E159" s="176">
        <v>0</v>
      </c>
      <c r="F159" s="176"/>
    </row>
    <row r="160" spans="1:6" x14ac:dyDescent="0.25">
      <c r="A160" s="172"/>
      <c r="B160" s="172" t="s">
        <v>273</v>
      </c>
      <c r="C160" s="175">
        <v>0</v>
      </c>
      <c r="D160" s="175"/>
      <c r="E160" s="176">
        <v>0</v>
      </c>
      <c r="F160" s="176"/>
    </row>
    <row r="161" spans="1:6" x14ac:dyDescent="0.25">
      <c r="A161" s="172"/>
      <c r="B161" s="172" t="s">
        <v>280</v>
      </c>
      <c r="C161" s="177">
        <v>0</v>
      </c>
      <c r="E161" s="178">
        <v>0</v>
      </c>
    </row>
    <row r="162" spans="1:6" x14ac:dyDescent="0.25">
      <c r="A162" s="172"/>
      <c r="B162" s="172"/>
      <c r="C162" s="177"/>
      <c r="D162" s="177">
        <f>SUM(C152:C161)</f>
        <v>0</v>
      </c>
      <c r="E162" s="178"/>
      <c r="F162" s="178">
        <f>SUM(E152:E161)</f>
        <v>0</v>
      </c>
    </row>
    <row r="163" spans="1:6" ht="14" x14ac:dyDescent="0.4">
      <c r="A163" s="171" t="s">
        <v>134</v>
      </c>
      <c r="B163" s="171"/>
      <c r="C163" s="175"/>
      <c r="D163" s="191">
        <f>SUM(D139:D162)</f>
        <v>0</v>
      </c>
      <c r="E163" s="175"/>
      <c r="F163" s="192">
        <f>SUM(F139:F162)</f>
        <v>0</v>
      </c>
    </row>
  </sheetData>
  <sheetProtection selectLockedCells="1"/>
  <phoneticPr fontId="2" type="noConversion"/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>
    <oddHeader>&amp;A</oddHeader>
    <oddFooter>&amp;C 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ti Fiva" ma:contentTypeID="0x010100A530CFF0EEB1442EBD6E2CB2270C99FD00ECDE9088CFA147D3AD77014B3E3EC4E800BE09C9089A202847B7D44C16573E7F91" ma:contentTypeVersion="5695" ma:contentTypeDescription="Fivan asiakirjat" ma:contentTypeScope="" ma:versionID="1111e71dc5e89027daca08b268620789">
  <xsd:schema xmlns:xsd="http://www.w3.org/2001/XMLSchema" xmlns:xs="http://www.w3.org/2001/XMLSchema" xmlns:p="http://schemas.microsoft.com/office/2006/metadata/properties" xmlns:ns1="http://schemas.microsoft.com/sharepoint/v3" xmlns:ns2="E649A141-95D3-4B0B-9FF4-4548C78B2901" xmlns:ns3="http://schemas.microsoft.com/sharepoint/v3/fields" xmlns:ns4="d3daef55-7209-4dc2-8bd7-624befa91b14" xmlns:ns5="http://schemas.microsoft.com/sharepoint/v4" targetNamespace="http://schemas.microsoft.com/office/2006/metadata/properties" ma:root="true" ma:fieldsID="fa27e910130aca2deaa0051de0b13663" ns1:_="" ns2:_="" ns3:_="" ns4:_="" ns5:_="">
    <xsd:import namespace="http://schemas.microsoft.com/sharepoint/v3"/>
    <xsd:import namespace="E649A141-95D3-4B0B-9FF4-4548C78B2901"/>
    <xsd:import namespace="http://schemas.microsoft.com/sharepoint/v3/fields"/>
    <xsd:import namespace="d3daef55-7209-4dc2-8bd7-624befa91b1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Editor" minOccurs="0"/>
                <xsd:element ref="ns1:AccessRights" minOccurs="0"/>
                <xsd:element ref="ns2:TaskId" minOccurs="0"/>
                <xsd:element ref="ns2:GRSId" minOccurs="0"/>
                <xsd:element ref="ns2:TaskPhaseId" minOccurs="0"/>
                <xsd:element ref="ns2:TaskPhaseNativeIdentifier" minOccurs="0"/>
                <xsd:element ref="ns2:DocumentTypeKey" minOccurs="0"/>
                <xsd:element ref="ns2:SendToBuffer" minOccurs="0"/>
                <xsd:element ref="ns2:LinkInfoId" minOccurs="0"/>
                <xsd:element ref="ns1:ArchiveTime" minOccurs="0"/>
                <xsd:element ref="ns2:Function" minOccurs="0"/>
                <xsd:element ref="ns2:RecordType" minOccurs="0"/>
                <xsd:element ref="ns1:Publicityclass"/>
                <xsd:element ref="ns1:SecurityReasonFiva" minOccurs="0"/>
                <xsd:element ref="ns3:Date"/>
                <xsd:element ref="ns1:Originator" minOccurs="0"/>
                <xsd:element ref="ns1:OriginatorCorporateName" minOccurs="0"/>
                <xsd:element ref="ns1:OriginatorUnitFiva" minOccurs="0"/>
                <xsd:element ref="ns1:Diarium" minOccurs="0"/>
                <xsd:element ref="ns1:RegistrationID" minOccurs="0"/>
                <xsd:element ref="ns1:Status"/>
                <xsd:element ref="ns1:CustomDistributionRestricted" minOccurs="0"/>
                <xsd:element ref="ns1:CustomDistribution" minOccurs="0"/>
                <xsd:element ref="ns1:AddedRelations" minOccurs="0"/>
                <xsd:element ref="ns1:CorporateName" minOccurs="0"/>
                <xsd:element ref="ns1:YhpeCode" minOccurs="0"/>
                <xsd:element ref="ns1:SelectedYhpeData" minOccurs="0"/>
                <xsd:element ref="ns1:DocumentShape" minOccurs="0"/>
                <xsd:element ref="ns1:Direction" minOccurs="0"/>
                <xsd:element ref="ns1:Sender" minOccurs="0"/>
                <xsd:element ref="ns1:Receiver" minOccurs="0"/>
                <xsd:element ref="ns1:Registration" minOccurs="0"/>
                <xsd:element ref="ns1:Sent" minOccurs="0"/>
                <xsd:element ref="ns1:Acquired" minOccurs="0"/>
                <xsd:element ref="ns1:ValidBegin" minOccurs="0"/>
                <xsd:element ref="ns1:ValidEnd" minOccurs="0"/>
                <xsd:element ref="ns1:DateDisplay" minOccurs="0"/>
                <xsd:element ref="ns1:Deadline" minOccurs="0"/>
                <xsd:element ref="ns1:Personaldata" minOccurs="0"/>
                <xsd:element ref="ns1:ProtectionLevel" minOccurs="0"/>
                <xsd:element ref="ns1:LanguageFiva" minOccurs="0"/>
                <xsd:element ref="ns1:OtherID" minOccurs="0"/>
                <xsd:element ref="ns1:RegulationID" minOccurs="0"/>
                <xsd:element ref="ns1:SPDescription" minOccurs="0"/>
                <xsd:element ref="ns1:Abstract" minOccurs="0"/>
                <xsd:element ref="ns1:AuthenticityChecker" minOccurs="0"/>
                <xsd:element ref="ns1:AuthenticityDate" minOccurs="0"/>
                <xsd:element ref="ns1:AuthenticityDescription" minOccurs="0"/>
                <xsd:element ref="ns1:SignatureDescription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  <xsd:element ref="ns1:_vti_ItemHoldRecordStatus" minOccurs="0"/>
                <xsd:element ref="ns1:GRSSelec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ditor" ma:index="7" nillable="true" ma:displayName="Muokkaaja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ccessRights" ma:index="9" nillable="true" ma:displayName="Lukuoikeudet arkistoinnin jälkeen" ma:description="Oletusarvot peritty työtilalta sekä TOS:sta." ma:internalName="AccessRight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eTime" ma:index="17" nillable="true" ma:displayName="Arkistointiajankohta kk" ma:default="" ma:description="Määritä vaihtoehto; Heti tai aika kuukausina. Diaariasiakirjoilla arkistointiajankohta on aina &quot;Heti&quot;." ma:internalName="ArchiveTime" ma:readOnly="false">
      <xsd:simpleType>
        <xsd:restriction base="dms:Choice">
          <xsd:enumeration value="Heti"/>
          <xsd:enumeration value="1"/>
          <xsd:enumeration value="6"/>
          <xsd:enumeration value="12"/>
        </xsd:restriction>
      </xsd:simpleType>
    </xsd:element>
    <xsd:element name="Publicityclass" ma:index="21" ma:displayName="Julkisuusluokka" ma:default="" ma:description="" ma:internalName="Publicityclass" ma:readOnly="false">
      <xsd:simpleType>
        <xsd:restriction base="dms:Choice">
          <xsd:enumeration value="Julkinen"/>
          <xsd:enumeration value="Sisäinen"/>
          <xsd:enumeration value="Osittain salassa pidettävä"/>
          <xsd:enumeration value="Salassa pidettävä"/>
        </xsd:restriction>
      </xsd:simpleType>
    </xsd:element>
    <xsd:element name="SecurityReasonFiva" ma:index="22" nillable="true" ma:displayName="Salassapitoperuste" ma:default="" ma:description="" ma:internalName="SecurityReasonFiva" ma:readOnly="false">
      <xsd:simpleType>
        <xsd:restriction base="dms:Choice">
          <xsd:enumeration value="-"/>
          <xsd:enumeration value="JulkL 24.1 § 2 k kansainvälinen toiminta"/>
          <xsd:enumeration value="JulkL 24.1 § 3 k esitutkintamateriaali"/>
          <xsd:enumeration value="JulkL 24.1 § 6 k kanteluasiakirjat ennen ratkaisua"/>
          <xsd:enumeration value="JulkL 24.1 § 7 k turvajärjestelmät"/>
          <xsd:enumeration value="JulkL 24.1 § 8 k onnettomuus ja poikkeusoloihin varautuminen"/>
          <xsd:enumeration value="JulkL 24.1 § 12 k selvitykset rahoitusmarkkinoista"/>
          <xsd:enumeration value="JulkL 24.1 § 13 k kansantalouden kehitystä kuvaavat tilastot"/>
          <xsd:enumeration value="JulkL 24.1 § 15 k tarkastus- ja valvontatoimi"/>
          <xsd:enumeration value="JulkL 24.1 § 17 k julkisyhteisön liike- ja ammattisalaisuus"/>
          <xsd:enumeration value="JulkL 24.1 § 18 k julkisyhteisön työmarkkinaosapuolen asiakirjat"/>
          <xsd:enumeration value="JulkL 24.1 § 19 k Fivan oikeudenkäynti valmistelumateriaali"/>
          <xsd:enumeration value="JulkL 24.1 § 20 k yksityisen liike- ja ammattisalaisuus"/>
          <xsd:enumeration value="JulkL 24.1 § 23 k tietoja henkilön vuosituloista tai varallisuudesta"/>
          <xsd:enumeration value="JulkL 24.1 § 25 k tietoja työhallinnon asiakkaista tai terveydentilasta"/>
          <xsd:enumeration value="JulkL 24.1 § 29 k rekrytointi"/>
          <xsd:enumeration value="JulkL 24.1 § 32 k tietoja henkilökohtaisista oloista"/>
          <xsd:enumeration value="JulkL 5.2 § e contrario"/>
          <xsd:enumeration value="JulkL 6.1 § 9 k e contrario"/>
          <xsd:enumeration value="JulkL 7.2 § tarjouskilpailu kesken"/>
          <xsd:enumeration value="JulkL 23 § vaitiolovelvollisuus ja hyväksikäyttökielto"/>
          <xsd:enumeration value="Julkinen, kun asia päätetty"/>
          <xsd:enumeration value="Luottamuksellisuutta ei määritelty"/>
        </xsd:restriction>
      </xsd:simpleType>
    </xsd:element>
    <xsd:element name="Originator" ma:index="24" nillable="true" ma:displayName="Tekijä(t)" ma:description="" ma:internalName="Originator">
      <xsd:simpleType>
        <xsd:restriction base="dms:Text"/>
      </xsd:simpleType>
    </xsd:element>
    <xsd:element name="OriginatorCorporateName" ma:index="25" nillable="true" ma:displayName="Tekijän organisaatio" ma:description="" ma:internalName="OriginatorCorporateName">
      <xsd:simpleType>
        <xsd:restriction base="dms:Text"/>
      </xsd:simpleType>
    </xsd:element>
    <xsd:element name="OriginatorUnitFiva" ma:index="26" nillable="true" ma:displayName="Tekijän organisaatioyksikkö" ma:default="" ma:description="" ma:internalName="OriginatorUnitFiva" ma:readOnly="false">
      <xsd:simpleType>
        <xsd:restriction base="dms:Choice">
          <xsd:enumeration value="Johtaja"/>
          <xsd:enumeration value="Johdon neuvonantaja"/>
          <xsd:enumeration value="Esikunta"/>
          <xsd:enumeration value="Viestintä"/>
          <xsd:enumeration value="Instituutiovalvonta"/>
          <xsd:enumeration value="IV Rahoitussektori"/>
          <xsd:enumeration value="IV Työeläkelaitokset"/>
          <xsd:enumeration value="IV Vahinko- ja henkivakuutusyhtiöt"/>
          <xsd:enumeration value="Markkina- ja menettelytapavalvonta"/>
          <xsd:enumeration value="MV IFRS-valvonta"/>
          <xsd:enumeration value="MV Markkinat"/>
          <xsd:enumeration value="MV Pankki- ja vakuutuspalvelut ja -tuotteet"/>
          <xsd:enumeration value="MV Sijoituspalvelut ja -tuotteet"/>
          <xsd:enumeration value="MV Työttömyysvakuutus"/>
          <xsd:enumeration value="Riskienvalvonta"/>
          <xsd:enumeration value="RV Luottoriskit"/>
          <xsd:enumeration value="RV Markkina- ja likviditeettiriskit"/>
          <xsd:enumeration value="RV Operatiiviset riskit"/>
          <xsd:enumeration value="RV Taloudellinen analyysi"/>
          <xsd:enumeration value="RV Markkina- ja operatiiviset riskit"/>
          <xsd:enumeration value="Johdon sihteeristö"/>
          <xsd:enumeration value="Markkinavalvonta"/>
          <xsd:enumeration value="Menettelytapavalvonta"/>
          <xsd:enumeration value="IV Vakuutussektori"/>
          <xsd:enumeration value="IV Vakavaraisuuslaskenta"/>
          <xsd:enumeration value="RV Vakuutustekniset riskit ja tutkimus"/>
          <xsd:enumeration value="MA Markkinat"/>
          <xsd:enumeration value="MA Sijoitustuotteet"/>
          <xsd:enumeration value="MA Tilinpäätösvalvonta"/>
          <xsd:enumeration value="ME Asiakkaansuoja"/>
          <xsd:enumeration value="ME Finanssipalvelutoiminnot"/>
          <xsd:enumeration value="ME Työttömyysvakuutus"/>
        </xsd:restriction>
      </xsd:simpleType>
    </xsd:element>
    <xsd:element name="Diarium" ma:index="27" nillable="true" ma:displayName="Diaariasiakirja" ma:default="0" ma:description="" ma:internalName="Diarium">
      <xsd:simpleType>
        <xsd:restriction base="dms:Boolean"/>
      </xsd:simpleType>
    </xsd:element>
    <xsd:element name="RegistrationID" ma:index="28" nillable="true" ma:displayName="Asianumero" ma:description="" ma:internalName="RegistrationID">
      <xsd:simpleType>
        <xsd:restriction base="dms:Text"/>
      </xsd:simpleType>
    </xsd:element>
    <xsd:element name="Status" ma:index="29" ma:displayName="Tila" ma:default="Luonnos" ma:description="" ma:internalName="Status">
      <xsd:simpleType>
        <xsd:restriction base="dms:Choice">
          <xsd:enumeration value="Luonnos"/>
          <xsd:enumeration value="Valmis"/>
        </xsd:restriction>
      </xsd:simpleType>
    </xsd:element>
    <xsd:element name="CustomDistributionRestricted" ma:index="30" nillable="true" ma:displayName="Jakelu rajoitettu" ma:description="" ma:internalName="CustomDistributionRestricted">
      <xsd:simpleType>
        <xsd:restriction base="dms:Boolean"/>
      </xsd:simpleType>
    </xsd:element>
    <xsd:element name="CustomDistribution" ma:index="31" nillable="true" ma:displayName="Jakelu" ma:description="" ma:internalName="CustomDistribution">
      <xsd:simpleType>
        <xsd:restriction base="dms:Text"/>
      </xsd:simpleType>
    </xsd:element>
    <xsd:element name="AddedRelations" ma:index="32" nillable="true" ma:displayName="Viittaukset dokumentteihin" ma:description="" ma:hidden="true" ma:internalName="AddedRelations" ma:readOnly="false">
      <xsd:simpleType>
        <xsd:restriction base="dms:Note"/>
      </xsd:simpleType>
    </xsd:element>
    <xsd:element name="CorporateName" ma:index="33" nillable="true" ma:displayName="Yhteisö" ma:description="" ma:hidden="true" ma:internalName="CorporateName">
      <xsd:simpleType>
        <xsd:restriction base="dms:Note"/>
      </xsd:simpleType>
    </xsd:element>
    <xsd:element name="YhpeCode" ma:index="34" nillable="true" ma:displayName="YksikköID" ma:description="" ma:hidden="true" ma:internalName="YhpeCode">
      <xsd:simpleType>
        <xsd:restriction base="dms:Note"/>
      </xsd:simpleType>
    </xsd:element>
    <xsd:element name="SelectedYhpeData" ma:index="35" nillable="true" ma:displayName="Yhteisö ja Id" ma:description="" ma:hidden="true" ma:internalName="SelectedYhpeData">
      <xsd:simpleType>
        <xsd:restriction base="dms:Unknown"/>
      </xsd:simpleType>
    </xsd:element>
    <xsd:element name="DocumentShape" ma:index="36" nillable="true" ma:displayName="Dokumentin luonne" ma:description="" ma:internalName="DocumentShape">
      <xsd:simpleType>
        <xsd:union memberTypes="dms:Text">
          <xsd:simpleType>
            <xsd:restriction base="dms:Choice">
              <xsd:enumeration value="Esittelymuistio"/>
              <xsd:enumeration value="Esityslista"/>
              <xsd:enumeration value="Faksi"/>
              <xsd:enumeration value="Kokousmuistio"/>
              <xsd:enumeration value="Lähete"/>
              <xsd:enumeration value="Matkakertomus"/>
              <xsd:enumeration value="Muistio"/>
              <xsd:enumeration value="Pöytäkirja"/>
              <xsd:enumeration value="Tarra 2 x 7"/>
              <xsd:enumeration value="Yleisasiakirja (ilman vastaanottajaa)"/>
              <xsd:enumeration value="Yleisasiakirja (vastaanottajalla)"/>
            </xsd:restriction>
          </xsd:simpleType>
        </xsd:union>
      </xsd:simpleType>
    </xsd:element>
    <xsd:element name="Direction" ma:index="37" nillable="true" ma:displayName="Suunta" ma:description="" ma:format="RadioButtons" ma:internalName="Direction">
      <xsd:simpleType>
        <xsd:restriction base="dms:Choice">
          <xsd:enumeration value="Lähtevä"/>
          <xsd:enumeration value="Saapuva"/>
          <xsd:enumeration value="Sisäinen"/>
        </xsd:restriction>
      </xsd:simpleType>
    </xsd:element>
    <xsd:element name="Sender" ma:index="38" nillable="true" ma:displayName="Lähettäjä" ma:description="" ma:internalName="Sender">
      <xsd:simpleType>
        <xsd:restriction base="dms:Text"/>
      </xsd:simpleType>
    </xsd:element>
    <xsd:element name="Receiver" ma:index="39" nillable="true" ma:displayName="Vastaanottaja" ma:description="" ma:internalName="Receiver">
      <xsd:simpleType>
        <xsd:restriction base="dms:Text"/>
      </xsd:simpleType>
    </xsd:element>
    <xsd:element name="Registration" ma:index="40" nillable="true" ma:displayName="Muu rekisteröinti" ma:description="" ma:internalName="Registration">
      <xsd:simpleType>
        <xsd:restriction base="dms:Text"/>
      </xsd:simpleType>
    </xsd:element>
    <xsd:element name="Sent" ma:index="41" nillable="true" ma:displayName="Lähetetty" ma:description="" ma:format="DateOnly" ma:internalName="Sent">
      <xsd:simpleType>
        <xsd:restriction base="dms:DateTime"/>
      </xsd:simpleType>
    </xsd:element>
    <xsd:element name="Acquired" ma:index="42" nillable="true" ma:displayName="Vastaanotettu" ma:description="" ma:format="DateOnly" ma:internalName="Acquired">
      <xsd:simpleType>
        <xsd:restriction base="dms:DateTime"/>
      </xsd:simpleType>
    </xsd:element>
    <xsd:element name="ValidBegin" ma:index="43" nillable="true" ma:displayName="Voimassaolo (alku)" ma:description="" ma:format="DateOnly" ma:internalName="ValidBegin">
      <xsd:simpleType>
        <xsd:restriction base="dms:DateTime"/>
      </xsd:simpleType>
    </xsd:element>
    <xsd:element name="ValidEnd" ma:index="44" nillable="true" ma:displayName="Voimassaolo (loppu)" ma:description="" ma:format="DateOnly" ma:internalName="ValidEnd">
      <xsd:simpleType>
        <xsd:restriction base="dms:DateTime"/>
      </xsd:simpleType>
    </xsd:element>
    <xsd:element name="DateDisplay" ma:index="45" nillable="true" ma:displayName="Tapahtuman pvm" ma:description="" ma:format="DateOnly" ma:internalName="DateDisplay">
      <xsd:simpleType>
        <xsd:restriction base="dms:DateTime"/>
      </xsd:simpleType>
    </xsd:element>
    <xsd:element name="Deadline" ma:index="46" nillable="true" ma:displayName="Määräpäivä" ma:description="" ma:format="DateOnly" ma:internalName="Deadline">
      <xsd:simpleType>
        <xsd:restriction base="dms:DateTime"/>
      </xsd:simpleType>
    </xsd:element>
    <xsd:element name="Personaldata" ma:index="47" nillable="true" ma:displayName="Henkilötietoluonne" ma:description="" ma:internalName="Personaldat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ProtectionLevel" ma:index="48" nillable="true" ma:displayName="Suojaustaso" ma:description="" ma:internalName="ProtectionLevel" ma:readOnly="false">
      <xsd:simpleType>
        <xsd:restriction base="dms:Choice">
          <xsd:enumeration value="-"/>
          <xsd:enumeration value="I"/>
          <xsd:enumeration value="II"/>
          <xsd:enumeration value="III"/>
          <xsd:enumeration value="IV"/>
        </xsd:restriction>
      </xsd:simpleType>
    </xsd:element>
    <xsd:element name="LanguageFiva" ma:index="49" nillable="true" ma:displayName="Kieli" ma:default="fi - suomi" ma:internalName="LanguageFiva" ma:readOnly="false">
      <xsd:simpleType>
        <xsd:restriction base="dms:Choice">
          <xsd:enumeration value="fi - suomi"/>
          <xsd:enumeration value="en - englanti"/>
          <xsd:enumeration value="sv - ruotsi"/>
          <xsd:enumeration value="muu"/>
        </xsd:restriction>
      </xsd:simpleType>
    </xsd:element>
    <xsd:element name="OtherID" ma:index="50" nillable="true" ma:displayName="Muu tunnus" ma:description="" ma:internalName="OtherID">
      <xsd:simpleType>
        <xsd:restriction base="dms:Text"/>
      </xsd:simpleType>
    </xsd:element>
    <xsd:element name="RegulationID" ma:index="51" nillable="true" ma:displayName="Määräystunnus" ma:description="" ma:internalName="RegulationID">
      <xsd:simpleType>
        <xsd:restriction base="dms:Text"/>
      </xsd:simpleType>
    </xsd:element>
    <xsd:element name="SPDescription" ma:index="53" nillable="true" ma:displayName="Lisätietoja" ma:internalName="SPDescription">
      <xsd:simpleType>
        <xsd:restriction base="dms:Note">
          <xsd:maxLength value="255"/>
        </xsd:restriction>
      </xsd:simpleType>
    </xsd:element>
    <xsd:element name="Abstract" ma:index="54" nillable="true" ma:displayName="Tiivistelmä" ma:description="" ma:internalName="Abstract">
      <xsd:simpleType>
        <xsd:restriction base="dms:Note"/>
      </xsd:simpleType>
    </xsd:element>
    <xsd:element name="AuthenticityChecker" ma:index="55" nillable="true" ma:displayName="Tarkastusmerk. tekijä" ma:description="" ma:internalName="AuthenticityChecker">
      <xsd:simpleType>
        <xsd:restriction base="dms:Text"/>
      </xsd:simpleType>
    </xsd:element>
    <xsd:element name="AuthenticityDate" ma:index="56" nillable="true" ma:displayName="Tarkastusmerk. aikam." ma:description="" ma:format="DateOnly" ma:internalName="AuthenticityDate">
      <xsd:simpleType>
        <xsd:restriction base="dms:DateTime"/>
      </xsd:simpleType>
    </xsd:element>
    <xsd:element name="AuthenticityDescription" ma:index="57" nillable="true" ma:displayName="Tarkastuksen kuvaus" ma:description="" ma:internalName="AuthenticityDescription">
      <xsd:simpleType>
        <xsd:restriction base="dms:Note"/>
      </xsd:simpleType>
    </xsd:element>
    <xsd:element name="SignatureDescription" ma:index="58" nillable="true" ma:displayName="Allekirjoituksen kuvaus" ma:description="" ma:internalName="SignatureDescription">
      <xsd:simpleType>
        <xsd:restriction base="dms:Text"/>
      </xsd:simpleType>
    </xsd:element>
    <xsd:element name="_vti_ItemHoldRecordStatus" ma:index="63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GRSSelectionDate" ma:index="64" nillable="true" ma:displayName="TOS-luokan valintapvm." ma:description="" ma:format="DateOnly" ma:internalName="GRSSelec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49A141-95D3-4B0B-9FF4-4548C78B2901" elementFormDefault="qualified">
    <xsd:import namespace="http://schemas.microsoft.com/office/2006/documentManagement/types"/>
    <xsd:import namespace="http://schemas.microsoft.com/office/infopath/2007/PartnerControls"/>
    <xsd:element name="TaskId" ma:index="10" nillable="true" ma:displayName="TaskId" ma:description="TaskId" ma:hidden="true" ma:internalName="TaskId" ma:readOnly="false">
      <xsd:simpleType>
        <xsd:restriction base="dms:Text"/>
      </xsd:simpleType>
    </xsd:element>
    <xsd:element name="GRSId" ma:index="11" nillable="true" ma:displayName="GRSId" ma:description="GRSId" ma:hidden="true" ma:internalName="GRSId" ma:readOnly="false">
      <xsd:simpleType>
        <xsd:restriction base="dms:Text"/>
      </xsd:simpleType>
    </xsd:element>
    <xsd:element name="TaskPhaseId" ma:index="12" nillable="true" ma:displayName="TaskPhaseId" ma:description="" ma:internalName="TaskPhaseId" ma:readOnly="true">
      <xsd:simpleType>
        <xsd:restriction base="dms:Text"/>
      </xsd:simpleType>
    </xsd:element>
    <xsd:element name="TaskPhaseNativeIdentifier" ma:index="13" nillable="true" ma:displayName="TaskPhaseNativeIdentifier" ma:description="" ma:internalName="TaskPhaseNativeIdentifier" ma:readOnly="true">
      <xsd:simpleType>
        <xsd:restriction base="dms:Text"/>
      </xsd:simpleType>
    </xsd:element>
    <xsd:element name="DocumentTypeKey" ma:index="14" nillable="true" ma:displayName="DocumentTypeKey" ma:description="" ma:internalName="DocumentTypeKey" ma:readOnly="true">
      <xsd:simpleType>
        <xsd:restriction base="dms:Text"/>
      </xsd:simpleType>
    </xsd:element>
    <xsd:element name="SendToBuffer" ma:index="15" nillable="true" ma:displayName="Arkistoinnin tila" ma:description="Kertoo koska arkistointi on aloitettu tai suoritettu kyseiselle kohteelle." ma:internalName="SendToBuffer" ma:readOnly="true">
      <xsd:simpleType>
        <xsd:restriction base="dms:Text"/>
      </xsd:simpleType>
    </xsd:element>
    <xsd:element name="LinkInfoId" ma:index="16" nillable="true" ma:displayName="LinkInfoId" ma:description="" ma:hidden="true" ma:internalName="LinkInfoId" ma:readOnly="true">
      <xsd:simpleType>
        <xsd:restriction base="dms:Text"/>
      </xsd:simpleType>
    </xsd:element>
    <xsd:element name="Function" ma:index="19" nillable="true" ma:displayName="TOS-luokka (Tehtäväluokka)" ma:description="" ma:internalName="Function">
      <xsd:simpleType>
        <xsd:restriction base="dms:Text"/>
      </xsd:simpleType>
    </xsd:element>
    <xsd:element name="RecordType" ma:index="20" nillable="true" ma:displayName="Asiakirjatyyppi" ma:description="" ma:internalName="RecordTyp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ate" ma:index="23" ma:displayName="Date" ma:default="[today]" ma:format="DateOnly" ma:internalName="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aef55-7209-4dc2-8bd7-624befa91b14" elementFormDefault="qualified">
    <xsd:import namespace="http://schemas.microsoft.com/office/2006/documentManagement/types"/>
    <xsd:import namespace="http://schemas.microsoft.com/office/infopath/2007/PartnerControls"/>
    <xsd:element name="_dlc_DocId" ma:index="5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6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6" ma:displayName="Otsikko"/>
        <xsd:element ref="dc:subject" minOccurs="0" maxOccurs="1"/>
        <xsd:element ref="dc:description" minOccurs="0" maxOccurs="1"/>
        <xsd:element name="keywords" minOccurs="0" maxOccurs="1" type="xsd:string" ma:index="52" ma:displayName="Avainsanat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ityclass xmlns="http://schemas.microsoft.com/sharepoint/v3">Julkinen</Publicityclass>
    <ValidEnd xmlns="http://schemas.microsoft.com/sharepoint/v3" xsi:nil="true"/>
    <LanguageFiva xmlns="http://schemas.microsoft.com/sharepoint/v3">fi - suomi</LanguageFiva>
    <OriginatorUnitFiva xmlns="http://schemas.microsoft.com/sharepoint/v3">IV Vakuutussektori</OriginatorUnitFiva>
    <SignatureDescription xmlns="http://schemas.microsoft.com/sharepoint/v3" xsi:nil="true"/>
    <DateDisplay xmlns="http://schemas.microsoft.com/sharepoint/v3" xsi:nil="true"/>
    <TaskId xmlns="E649A141-95D3-4B0B-9FF4-4548C78B2901">10083</TaskId>
    <Status xmlns="http://schemas.microsoft.com/sharepoint/v3">Valmis</Status>
    <Abstract xmlns="http://schemas.microsoft.com/sharepoint/v3" xsi:nil="true"/>
    <Acquired xmlns="http://schemas.microsoft.com/sharepoint/v3" xsi:nil="true"/>
    <Originator xmlns="http://schemas.microsoft.com/sharepoint/v3">Dima Matjushin</Originator>
    <OtherID xmlns="http://schemas.microsoft.com/sharepoint/v3" xsi:nil="true"/>
    <AuthenticityDescription xmlns="http://schemas.microsoft.com/sharepoint/v3" xsi:nil="true"/>
    <ArchiveTime xmlns="http://schemas.microsoft.com/sharepoint/v3">Heti</ArchiveTime>
    <Function xmlns="E649A141-95D3-4B0B-9FF4-4548C78B2901">02.03.13 Muut hakemukset, ilmoitukset ja toimenpiteet</Function>
    <RegistrationID xmlns="http://schemas.microsoft.com/sharepoint/v3">FIVA 3/02.03.13/2019</RegistrationID>
    <CustomDistributionRestricted xmlns="http://schemas.microsoft.com/sharepoint/v3">false</CustomDistributionRestricted>
    <ValidBegin xmlns="http://schemas.microsoft.com/sharepoint/v3" xsi:nil="true"/>
    <IconOverlay xmlns="http://schemas.microsoft.com/sharepoint/v4">|xls|lockoverlay.png</IconOverlay>
    <AuthenticityDate xmlns="http://schemas.microsoft.com/sharepoint/v3" xsi:nil="true"/>
    <GRSSelectionDate xmlns="http://schemas.microsoft.com/sharepoint/v3" xsi:nil="true"/>
    <Sender xmlns="http://schemas.microsoft.com/sharepoint/v3" xsi:nil="true"/>
    <Diarium xmlns="http://schemas.microsoft.com/sharepoint/v3">true</Diarium>
    <Receiver xmlns="http://schemas.microsoft.com/sharepoint/v3">Työttömyyskassat 26 kpl</Receiver>
    <SPDescription xmlns="http://schemas.microsoft.com/sharepoint/v3" xsi:nil="true"/>
    <RecordType xmlns="E649A141-95D3-4B0B-9FF4-4548C78B2901">hakemuksen, ilmoituksen liitteet</RecordType>
    <AddedRelations xmlns="http://schemas.microsoft.com/sharepoint/v3" xsi:nil="true"/>
    <YhpeCode xmlns="http://schemas.microsoft.com/sharepoint/v3" xsi:nil="true"/>
    <Direction xmlns="http://schemas.microsoft.com/sharepoint/v3">Lähtevä</Direction>
    <CustomDistribution xmlns="http://schemas.microsoft.com/sharepoint/v3" xsi:nil="true"/>
    <Registration xmlns="http://schemas.microsoft.com/sharepoint/v3" xsi:nil="true"/>
    <SelectedYhpeData xmlns="http://schemas.microsoft.com/sharepoint/v3" xsi:nil="true"/>
    <Personaldata xmlns="http://schemas.microsoft.com/sharepoint/v3">Ei sisällä henkilötietoja</Personaldata>
    <AuthenticityChecker xmlns="http://schemas.microsoft.com/sharepoint/v3" xsi:nil="true"/>
    <Sent xmlns="http://schemas.microsoft.com/sharepoint/v3">2014-01-28T22:00:00+00:00</Sent>
    <DocumentShape xmlns="http://schemas.microsoft.com/sharepoint/v3" xsi:nil="true"/>
    <Deadline xmlns="http://schemas.microsoft.com/sharepoint/v3" xsi:nil="true"/>
    <ProtectionLevel xmlns="http://schemas.microsoft.com/sharepoint/v3" xsi:nil="true"/>
    <RegulationID xmlns="http://schemas.microsoft.com/sharepoint/v3" xsi:nil="true"/>
    <GRSId xmlns="E649A141-95D3-4B0B-9FF4-4548C78B2901">41022</GRSId>
    <Date xmlns="http://schemas.microsoft.com/sharepoint/v3/fields">2014-01-27T22:00:00+00:00</Date>
    <SecurityReasonFiva xmlns="http://schemas.microsoft.com/sharepoint/v3">Julkinen, kun asia päätetty</SecurityReasonFiva>
    <CorporateName xmlns="http://schemas.microsoft.com/sharepoint/v3" xsi:nil="true"/>
    <OriginatorCorporateNam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ER_GRSEventHandlersItemAdded</Name>
    <Synchronization>Synchronous</Synchronization>
    <Type>10001</Type>
    <SequenceNumber>10100</SequenceNumber>
    <Assembly>BOF.ECM.Common, Version=1.0.0.0, Culture=neutral, PublicKeyToken=5fdddb47027733c4</Assembly>
    <Class>BOF.ECM.Common.SP.EventReceivers.ER_GRSEventHandlers.ER_GRSEventHandlers</Class>
    <Data/>
    <Filter/>
  </Receiver>
  <Receiver>
    <Name>ER_EscbAndDistributionItemUpdated</Name>
    <Synchronization>Default</Synchronization>
    <Type>10002</Type>
    <SequenceNumber>10200</SequenceNumber>
    <Assembly>BOF.ECM.Common, Version=1.0.0.0, Culture=neutral, PublicKeyToken=5fdddb47027733c4</Assembly>
    <Class>BOF.ECM.Common.SP.EventReceivers.ER_EscbAndDistribution.ER_EscbAndDistribution</Class>
    <Data/>
    <Filter/>
  </Receiver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5074409-80A4-4FFA-9D43-6C8016A1A7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649A141-95D3-4B0B-9FF4-4548C78B2901"/>
    <ds:schemaRef ds:uri="http://schemas.microsoft.com/sharepoint/v3/fields"/>
    <ds:schemaRef ds:uri="d3daef55-7209-4dc2-8bd7-624befa91b1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8942D5-FADB-4010-8111-89D357183033}">
  <ds:schemaRefs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E649A141-95D3-4B0B-9FF4-4548C78B2901"/>
    <ds:schemaRef ds:uri="http://purl.org/dc/elements/1.1/"/>
    <ds:schemaRef ds:uri="http://schemas.microsoft.com/office/2006/metadata/properties"/>
    <ds:schemaRef ds:uri="d3daef55-7209-4dc2-8bd7-624befa91b14"/>
    <ds:schemaRef ds:uri="http://schemas.microsoft.com/sharepoint/v3/field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926BFA-3E09-4CB2-A59E-3F6312BD39B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EDADF62-0118-4FF8-86C2-599B84039085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FA30F33-6FC6-480E-8400-BCF8946B8D8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 LAADINTAOHJE</vt:lpstr>
      <vt:lpstr>1. HAKULOMAKE</vt:lpstr>
      <vt:lpstr>2.  LIITTEET</vt:lpstr>
      <vt:lpstr>3.JÄSENMÄÄRÄ</vt:lpstr>
      <vt:lpstr>4. TULOSLASKELMA JA TASE</vt:lpstr>
      <vt:lpstr>5.ANSIOPVRLOMAKE</vt:lpstr>
      <vt:lpstr>6. VIRALLINEN TP-KAAVA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Hakulomakkeet vuodelle 2018</dc:title>
  <dc:subject>valtionosuus</dc:subject>
  <dc:creator>Dmitri.Matjushin@finanssivalvonta.fi</dc:creator>
  <cp:keywords>valtionosuus, jäsenmäärät, laskelmalomakkeet, lomakkeet</cp:keywords>
  <dc:description>excel-pohjat tasoissa</dc:description>
  <cp:lastModifiedBy>Matjushin, Dima</cp:lastModifiedBy>
  <cp:lastPrinted>2014-12-03T10:02:51Z</cp:lastPrinted>
  <dcterms:created xsi:type="dcterms:W3CDTF">2000-01-05T11:47:02Z</dcterms:created>
  <dcterms:modified xsi:type="dcterms:W3CDTF">2020-03-30T10:27:18Z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0x010100A530CFF0EEB1442EBD6E2CB2270C99FD00ECDE9088CFA147D3AD77014B3E3EC4E800BE09C9089A202847B7D44C16573E7F91</vt:lpwstr>
  </property>
  <property fmtid="{D5CDD505-2E9C-101B-9397-08002B2CF9AE}" pid="3" name="_dlc_DocIdItemGuid">
    <vt:lpwstr>a0a27f93-0478-4479-9f74-efaca0066dab</vt:lpwstr>
  </property>
  <property fmtid="{D5CDD505-2E9C-101B-9397-08002B2CF9AE}" pid="4" name="_dlc_DocId">
    <vt:lpwstr>ZCWHNTZ4H2Q3-459-39</vt:lpwstr>
  </property>
  <property fmtid="{D5CDD505-2E9C-101B-9397-08002B2CF9AE}" pid="5" name="_dlc_DocIdUrl">
    <vt:lpwstr>http://valo/fiva/valvonta/valvottavat/tyottomyyskassat/_layouts/DocIdRedir.aspx?ID=ZCWHNTZ4H2Q3-459-39, ZCWHNTZ4H2Q3-459-39</vt:lpwstr>
  </property>
  <property fmtid="{D5CDD505-2E9C-101B-9397-08002B2CF9AE}" pid="6" name="LinkInfoId">
    <vt:lpwstr>173712</vt:lpwstr>
  </property>
  <property fmtid="{D5CDD505-2E9C-101B-9397-08002B2CF9AE}" pid="7" name="TaskPhaseNativeIdentifier">
    <vt:lpwstr>02.03.16/0</vt:lpwstr>
  </property>
  <property fmtid="{D5CDD505-2E9C-101B-9397-08002B2CF9AE}" pid="8" name="DocumentTypeKey">
    <vt:lpwstr>DOCUMENTTYPES_3370</vt:lpwstr>
  </property>
  <property fmtid="{D5CDD505-2E9C-101B-9397-08002B2CF9AE}" pid="9" name="TaskPhaseId">
    <vt:lpwstr>12232</vt:lpwstr>
  </property>
  <property fmtid="{D5CDD505-2E9C-101B-9397-08002B2CF9AE}" pid="10" name="AccessRights">
    <vt:lpwstr>25;#BOFNET\fiva_users;#41;#BOFNET\viinanenri;#42;#BOFNET\poimulari;#43;#BOFNET\hollmeruskr;#58;#BOFNET\rtsistark;#176;#BOFNET\alverpi;#197;#BOFNET\rautanener;#222;#BOFNET\palmen;#223;#BOFNET\pitkanenes;#224;#BOFNET\hirvi;#225;#BOFNET\pesolaka</vt:lpwstr>
  </property>
  <property fmtid="{D5CDD505-2E9C-101B-9397-08002B2CF9AE}" pid="11" name="ContentType">
    <vt:lpwstr>Document</vt:lpwstr>
  </property>
  <property fmtid="{D5CDD505-2E9C-101B-9397-08002B2CF9AE}" pid="12" name="PublishingExpirationDate">
    <vt:lpwstr/>
  </property>
  <property fmtid="{D5CDD505-2E9C-101B-9397-08002B2CF9AE}" pid="13" name="PublishingStartDate">
    <vt:lpwstr/>
  </property>
  <property fmtid="{D5CDD505-2E9C-101B-9397-08002B2CF9AE}" pid="14" name="display_urn:schemas-microsoft-com:office:office#AccessRights">
    <vt:lpwstr>BOFNET\fiva_users;Viinanen, Riikka;Poimula, Riikka;Hollmérus, Krista;RTSISTARK;Alver, Piret;Rautanen, Erja;Palmén, Pia;Pitkänen, Esa;Hirvi, Harri;Pesola, Katarina</vt:lpwstr>
  </property>
  <property fmtid="{D5CDD505-2E9C-101B-9397-08002B2CF9AE}" pid="15" name="SendToBuffer">
    <vt:lpwstr>Aloitettu 29.1.2014 15:54</vt:lpwstr>
  </property>
  <property fmtid="{D5CDD505-2E9C-101B-9397-08002B2CF9AE}" pid="16" name="ecm_ItemDeleteBlockHolders">
    <vt:lpwstr>ecm_InPlaceRecordLock</vt:lpwstr>
  </property>
  <property fmtid="{D5CDD505-2E9C-101B-9397-08002B2CF9AE}" pid="17" name="_vti_ItemDeclaredRecord">
    <vt:lpwstr>2014-01-29T15:54:17Z</vt:lpwstr>
  </property>
  <property fmtid="{D5CDD505-2E9C-101B-9397-08002B2CF9AE}" pid="18" name="_vti_ItemHoldRecordStatus">
    <vt:lpwstr>273</vt:lpwstr>
  </property>
  <property fmtid="{D5CDD505-2E9C-101B-9397-08002B2CF9AE}" pid="19" name="ecm_RecordRestrictions">
    <vt:lpwstr>BlockDelete, BlockEdit</vt:lpwstr>
  </property>
  <property fmtid="{D5CDD505-2E9C-101B-9397-08002B2CF9AE}" pid="20" name="ecm_ItemLockHolders">
    <vt:lpwstr>ecm_InPlaceRecordLock</vt:lpwstr>
  </property>
</Properties>
</file>