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70" tabRatio="802" activeTab="0"/>
  </bookViews>
  <sheets>
    <sheet name="VJ011a" sheetId="1" r:id="rId1"/>
    <sheet name="VJ011b" sheetId="2" r:id="rId2"/>
    <sheet name="VJ012" sheetId="3" r:id="rId3"/>
    <sheet name="VJ013" sheetId="4" r:id="rId4"/>
    <sheet name="VJ031b" sheetId="5" r:id="rId5"/>
    <sheet name="VJ012b" sheetId="6" r:id="rId6"/>
    <sheet name="VJ02a" sheetId="7" r:id="rId7"/>
    <sheet name="VJ02b" sheetId="8" r:id="rId8"/>
    <sheet name="VJ02c" sheetId="9" r:id="rId9"/>
    <sheet name="VJ031" sheetId="10" r:id="rId10"/>
    <sheet name="VJ032a" sheetId="11" r:id="rId11"/>
    <sheet name="VJ032b" sheetId="12" r:id="rId12"/>
    <sheet name="VJ033" sheetId="13" r:id="rId13"/>
    <sheet name="VJ041a" sheetId="14" r:id="rId14"/>
    <sheet name="VJ041b" sheetId="15" r:id="rId15"/>
    <sheet name="VJ042a" sheetId="16" r:id="rId16"/>
  </sheets>
  <definedNames>
    <definedName name="_xlnm.Print_Area" localSheetId="0">'VJ011a'!$A$1:$M$85</definedName>
    <definedName name="_xlnm.Print_Area" localSheetId="9">'VJ031'!$A$1:$M$121</definedName>
    <definedName name="Z_837CEA43_4F02_4FAE_86AE_EA83FE564F3A_.wvu.PrintArea" localSheetId="9" hidden="1">'VJ031'!$A$4:$M$60</definedName>
    <definedName name="Z_983DF4B0_6405_4972_98DD_0842688C8AF6_.wvu.PrintArea" localSheetId="9" hidden="1">'VJ031'!$A$4:$M$60</definedName>
  </definedNames>
  <calcPr fullCalcOnLoad="1"/>
</workbook>
</file>

<file path=xl/sharedStrings.xml><?xml version="1.0" encoding="utf-8"?>
<sst xmlns="http://schemas.openxmlformats.org/spreadsheetml/2006/main" count="870" uniqueCount="357">
  <si>
    <t>Luottotappiot</t>
  </si>
  <si>
    <t>Työsuojelumaksu</t>
  </si>
  <si>
    <t>Vakuutusmaksuvastuun muutos</t>
  </si>
  <si>
    <t>Vapaaehtoinen työaika (57§ 1 mom.)</t>
  </si>
  <si>
    <t>Yhteensä</t>
  </si>
  <si>
    <t>Vakuutusmaksuvastuu tilikauden alussa</t>
  </si>
  <si>
    <t>Vakuutusmaksuvastuu tilikauden lopussa</t>
  </si>
  <si>
    <t>Tilivuonna maksetut jakojärjestelmän mukaiset korvaukset</t>
  </si>
  <si>
    <t>Sairaanhoito</t>
  </si>
  <si>
    <t>Kuntouttaminen</t>
  </si>
  <si>
    <t>Päivärahat</t>
  </si>
  <si>
    <t>Haittarahat</t>
  </si>
  <si>
    <t>Lopullisesti vahvistetut eläkkeet</t>
  </si>
  <si>
    <t>Kertakaikkiset työkyvyttömyys korvaukset</t>
  </si>
  <si>
    <t>Indeksikorotukset</t>
  </si>
  <si>
    <t>Muut</t>
  </si>
  <si>
    <t>Hallintokulut</t>
  </si>
  <si>
    <t>Vakuutusmuodot yhteensä</t>
  </si>
  <si>
    <t>t - 1</t>
  </si>
  <si>
    <t>t - 2</t>
  </si>
  <si>
    <t>t - 3</t>
  </si>
  <si>
    <t>t - 4</t>
  </si>
  <si>
    <t>t - 5</t>
  </si>
  <si>
    <t>t - 6</t>
  </si>
  <si>
    <t>t - 7</t>
  </si>
  <si>
    <t>t - 8</t>
  </si>
  <si>
    <t>t - 9</t>
  </si>
  <si>
    <t>t - 10</t>
  </si>
  <si>
    <t>t</t>
  </si>
  <si>
    <t>Muut tunnetut ja tuntemattomat</t>
  </si>
  <si>
    <t>Vahinkojen selvittelyvaraus</t>
  </si>
  <si>
    <t>Vakuutusmaksuvastuu</t>
  </si>
  <si>
    <t>Varsinainen korvausvastuu</t>
  </si>
  <si>
    <t>Yhteistakuuerä</t>
  </si>
  <si>
    <t>Jälleenvakuuttajien osuus</t>
  </si>
  <si>
    <t>Omalla vastuulla</t>
  </si>
  <si>
    <t>Brutto</t>
  </si>
  <si>
    <t>&lt; t - 15</t>
  </si>
  <si>
    <t>t - 11</t>
  </si>
  <si>
    <t>t - 12</t>
  </si>
  <si>
    <t>t - 13</t>
  </si>
  <si>
    <t>t - 14</t>
  </si>
  <si>
    <t>t - 15</t>
  </si>
  <si>
    <t>Diskonttauksen asettama tuottovaatimus</t>
  </si>
  <si>
    <t>Vakuutusmaksualennusten ja hyvitysten asettama vaatimus</t>
  </si>
  <si>
    <t>Absoluuttisesti</t>
  </si>
  <si>
    <t>Muut vakuutusten hankintamenot</t>
  </si>
  <si>
    <t>t + 1</t>
  </si>
  <si>
    <t>t + 2</t>
  </si>
  <si>
    <t>t + 3</t>
  </si>
  <si>
    <t>t + 4</t>
  </si>
  <si>
    <t>t + 5</t>
  </si>
  <si>
    <t>t + 6</t>
  </si>
  <si>
    <t>t + 7</t>
  </si>
  <si>
    <t>t + 8</t>
  </si>
  <si>
    <t>t + 9</t>
  </si>
  <si>
    <t>t + 10</t>
  </si>
  <si>
    <t>Hautausapu ja muu kertakaikkinen suoritus kuolemantapauksessa</t>
  </si>
  <si>
    <t>Vakuutusten hoitokulut</t>
  </si>
  <si>
    <t>Vakuutusten aktivoitujen hankintamenojen muutos</t>
  </si>
  <si>
    <t>Poistot</t>
  </si>
  <si>
    <t>Vahinkojen selvittelyvaraus tilikauden alussa</t>
  </si>
  <si>
    <t>Vahinkojen selvittelyvaraus tilikauden lopussa</t>
  </si>
  <si>
    <t>Vakuutustoiminnan tulos</t>
  </si>
  <si>
    <t>Muut vahinkokohtaiset varaukset</t>
  </si>
  <si>
    <t>Muut vahinkokohtaiset varaukset sattumisvuosittain</t>
  </si>
  <si>
    <t>&gt; t + 10</t>
  </si>
  <si>
    <t>Altistumisvuosi</t>
  </si>
  <si>
    <t>Tilinpäätösvuosi</t>
  </si>
  <si>
    <t>Vahinkokorvausvastuun muutos</t>
  </si>
  <si>
    <t>Vahinkojen selvittelykuluvarauksen muutos</t>
  </si>
  <si>
    <t>Vahinkokorvausvastuu tilikauden alussa</t>
  </si>
  <si>
    <t>Maksetut vahinkokorvaukset</t>
  </si>
  <si>
    <t>Vahinkokorvausvastuu tilikauden lopussa</t>
  </si>
  <si>
    <t>Vakuutusmaksutulo</t>
  </si>
  <si>
    <t>Riskisuhde</t>
  </si>
  <si>
    <t>Liikekulusuhde</t>
  </si>
  <si>
    <t>Yhdistetty kulusuhde</t>
  </si>
  <si>
    <t>Liikekulut</t>
  </si>
  <si>
    <t>Vakuutustoiminnan asettama tuottovaatimus nettovastuuvelalle</t>
  </si>
  <si>
    <t>Vahvistetut eläkkeet, haittarahat ja lisät</t>
  </si>
  <si>
    <t>Keskeneräiset eläkkeet, haittarahat ja lisät</t>
  </si>
  <si>
    <t>Vahvistetut eläkkeet, haittarahat ja lisät sattumisvuosittain</t>
  </si>
  <si>
    <t>Keskeneräiset eläkkeet, haittarahat ja lisät sattumisvuosittain</t>
  </si>
  <si>
    <t>Osuus TVL:n korvauksista</t>
  </si>
  <si>
    <t>Väliaikaiset työkyvyttömyyseläkkeet</t>
  </si>
  <si>
    <t>Osuus TVL:n korvausvastuusta</t>
  </si>
  <si>
    <t>Pakollinen työajan vakuutus, erikoistariffoidut</t>
  </si>
  <si>
    <t>Pakollinen työajan vakuutus, taulustomaksut</t>
  </si>
  <si>
    <t>Vahinkokohtaisten bruttovarausten muutos</t>
  </si>
  <si>
    <t>Korvaustoiminnan hoitokulusuhde</t>
  </si>
  <si>
    <t>Maksetut bruttovahinkokorvaukset</t>
  </si>
  <si>
    <t>Maksetut bruttovahinkokorvaukset kumulatiivisesti</t>
  </si>
  <si>
    <t>Maksetut korvaustoiminnan hoitokulut</t>
  </si>
  <si>
    <t>Osuus TVL:n tapaturmavakuutuslain 58 §:n mukaisista korvaustoiminnan hoitokuluista</t>
  </si>
  <si>
    <t>Osuus tapaturmalautakunnan ja tapaturma-asiain korvauslautakunnan kuluista</t>
  </si>
  <si>
    <t>Hankintamenot</t>
  </si>
  <si>
    <t>Hoitokulut</t>
  </si>
  <si>
    <t>Osuus TVL:n tapaturmavakuutuslain 58 §:n mukaisista kuluista</t>
  </si>
  <si>
    <t>Maksetut vahinkojen selvittelykulut</t>
  </si>
  <si>
    <t>Työttömyys- ja ryhmähenkivakuutuksen hoitopalkkiot</t>
  </si>
  <si>
    <t>Menevän jälleenvakuutuksen palkkiot ja voitto-osuudet</t>
  </si>
  <si>
    <t>Poolikorvaukset</t>
  </si>
  <si>
    <t>Poolivaraukset</t>
  </si>
  <si>
    <t>Vahinkokohtaiset bruttovaraukset tilikauden lopussa</t>
  </si>
  <si>
    <t>Vapaa-aika (57§ 2,3 mom.)</t>
  </si>
  <si>
    <t>Yli 9 vuotta vanhat sairaanhoitokorvaukset</t>
  </si>
  <si>
    <t>Ammattitautien erillisjärjetelyn piiriin kuuluvien tuntemattomien vahinkojen varaus</t>
  </si>
  <si>
    <t>Tilinpäätösvuosi (t)</t>
  </si>
  <si>
    <t>Riskisuhde kumulatiivisesti</t>
  </si>
  <si>
    <t>Diskontatun vastuuvelan osuus</t>
  </si>
  <si>
    <t>Suhteellisesti vuoden alkavasta nettovastuuvelasta (ilman tasoitusmäärää)</t>
  </si>
  <si>
    <t>Painotettu keskimääräinen diskonttauskorko</t>
  </si>
  <si>
    <t>Diskontatun vastuuvelan riittävyysseuranta</t>
  </si>
  <si>
    <t xml:space="preserve">Tilinpäätösvuoden vahingoista maksetut korvaukset (brutto) </t>
  </si>
  <si>
    <t xml:space="preserve">Tilinpäätösvuoden vahingoista maksetut korvaukset (netto) </t>
  </si>
  <si>
    <t>Yli 9 vuotta vanhat kuntoutuksen korvaukset</t>
  </si>
  <si>
    <t>Tasoitusmäärä</t>
  </si>
  <si>
    <t>Tasoitettu vakuutusliikkeen tulos</t>
  </si>
  <si>
    <t>Vakuutusliikkeen tulos</t>
  </si>
  <si>
    <t>Vastuuvelan laskuperustemuutosten tulosvaikutuksen palautus</t>
  </si>
  <si>
    <t>Vertailukelpoisia tunnuslukuja</t>
  </si>
  <si>
    <t>Jakojärjestelmän rahoitusosuus</t>
  </si>
  <si>
    <t>Jakojärjestelmämaksut</t>
  </si>
  <si>
    <t>Jakosuhdekorjaus</t>
  </si>
  <si>
    <t xml:space="preserve">Yhteensä </t>
  </si>
  <si>
    <t xml:space="preserve">Maksutulo </t>
  </si>
  <si>
    <t>Jakojärjestelmäkorvaukset</t>
  </si>
  <si>
    <t>Tasoituserä</t>
  </si>
  <si>
    <t xml:space="preserve">TVL:n yhtiölle ilmoittama jakojärjestelmän rahoitusosuus </t>
  </si>
  <si>
    <t>Ohimenevät</t>
  </si>
  <si>
    <t>Pysyvät</t>
  </si>
  <si>
    <t/>
  </si>
  <si>
    <t xml:space="preserve">Ammattitautien erillisjärjestelyn piiriin kuuluvat vahingot ilmenemisvuosittain </t>
  </si>
  <si>
    <t xml:space="preserve">Vahinkojen lukumäärä </t>
  </si>
  <si>
    <t>£ 1959</t>
  </si>
  <si>
    <t>1960 £-£ 1969</t>
  </si>
  <si>
    <t>1970 £-£ 1979</t>
  </si>
  <si>
    <t>1980 £-£ 1989</t>
  </si>
  <si>
    <t>1990 £-£ 1999</t>
  </si>
  <si>
    <t>2000 £-£ 2009</t>
  </si>
  <si>
    <t>³ 2010</t>
  </si>
  <si>
    <t>1 000 euroa</t>
  </si>
  <si>
    <t>Premieinkomst</t>
  </si>
  <si>
    <t>Andel av fördelningssystemets finansiering</t>
  </si>
  <si>
    <t>Återförsäkrares andel</t>
  </si>
  <si>
    <t>Förändring i premieansvar</t>
  </si>
  <si>
    <t>Sammanlagt</t>
  </si>
  <si>
    <t>Utbetalda skadeersättningar</t>
  </si>
  <si>
    <t>Förändring i skadeersättningsansvar</t>
  </si>
  <si>
    <t>1 000 euro</t>
  </si>
  <si>
    <t>Bokslutsår</t>
  </si>
  <si>
    <t>Betalda kostnader för handläggning av ersättningsverksamhet</t>
  </si>
  <si>
    <t>Förändring i skaderegleringsreserv</t>
  </si>
  <si>
    <t>Försäkringsrörelsens utjämnade resultat (netto)</t>
  </si>
  <si>
    <t>Återföring av inverkan av ändringar i ansvarsskuldens beräkningsgrunder på resultatet</t>
  </si>
  <si>
    <t>Försäkringsrörelsens resultat (netto)</t>
  </si>
  <si>
    <t>Försäkringsverksamhetens resultat</t>
  </si>
  <si>
    <t>Jämförbara nyckeltal</t>
  </si>
  <si>
    <t>Riskprocent</t>
  </si>
  <si>
    <t>Skaderegleringsprocent</t>
  </si>
  <si>
    <t>Driftskostnadsprocent</t>
  </si>
  <si>
    <t>Totalkostnadsprocent</t>
  </si>
  <si>
    <t>Obligatorisk försäkring för arbetstid, tabellpremier</t>
  </si>
  <si>
    <t>Fördelningsavgifter</t>
  </si>
  <si>
    <t>Kreditförluster</t>
  </si>
  <si>
    <t>Arbetsskyddsavgift</t>
  </si>
  <si>
    <t>Obligatorisk försäkring för arbetstid, specialtariffierade</t>
  </si>
  <si>
    <t>Frivillig arbetstid (57§ 1 mom.)</t>
  </si>
  <si>
    <t>Fritid (57§ 2,3 mom.)</t>
  </si>
  <si>
    <t>Försäkringsformerna sammanlagt</t>
  </si>
  <si>
    <t>Fördelningssystemets utjämningspost</t>
  </si>
  <si>
    <t>Under räkenskapsperioden utbetalda ersättningar i enlighet med fördelningssystemet</t>
  </si>
  <si>
    <t xml:space="preserve">Bolagets andel av fördelningssystemets finansiering i enlighet med OFFs anmälan </t>
  </si>
  <si>
    <t>Förändringen i fördelningsförhållandet</t>
  </si>
  <si>
    <t>Utjämningspost</t>
  </si>
  <si>
    <t>Utbetalda bruttoskadeersättningar</t>
  </si>
  <si>
    <t>Förbigående</t>
  </si>
  <si>
    <t>Sjukvård</t>
  </si>
  <si>
    <t>Dagpenningar</t>
  </si>
  <si>
    <t>Övriga</t>
  </si>
  <si>
    <t>Bestående</t>
  </si>
  <si>
    <t>Menersättning</t>
  </si>
  <si>
    <t>Temporära invalidpensioner</t>
  </si>
  <si>
    <t>Slutligt fastställda pensioner</t>
  </si>
  <si>
    <t>Begravningsbidrag och och ersättning i ett för allt vid dödsfall</t>
  </si>
  <si>
    <t>Engångsersättningar för invaliditet</t>
  </si>
  <si>
    <t>Rehabilitering</t>
  </si>
  <si>
    <r>
      <t>Ersättningar</t>
    </r>
    <r>
      <rPr>
        <sz val="10"/>
        <color indexed="63"/>
        <rFont val="Arial"/>
        <family val="2"/>
      </rPr>
      <t xml:space="preserve"> enligt </t>
    </r>
    <r>
      <rPr>
        <sz val="10"/>
        <color indexed="8"/>
        <rFont val="Arial"/>
        <family val="2"/>
      </rPr>
      <t>fördelningssystemet</t>
    </r>
  </si>
  <si>
    <t>Indexförhöjningar</t>
  </si>
  <si>
    <t>Över 9 år gamla sjukvårdsersättningar</t>
  </si>
  <si>
    <t>Över 9 år gamla rehabiliteringsersättningar</t>
  </si>
  <si>
    <t xml:space="preserve">Ersättningar för yrkessjukdomar med lång latenstid eller misstanke om en yrkessjukdom </t>
  </si>
  <si>
    <t>Andel av OFF:s ersättningar</t>
  </si>
  <si>
    <t xml:space="preserve">Övriga </t>
  </si>
  <si>
    <t>Poolersättningar</t>
  </si>
  <si>
    <t>Betalda skaderegleringskostnader</t>
  </si>
  <si>
    <t xml:space="preserve">Andel av OFF:s kostnader för ersättningsverksamhet i enlighet med 58 § lagen om olycksfallsförsäkring </t>
  </si>
  <si>
    <t>Andel av kostnader för olycksfallsnämnden och ersättningsnämnden för olycksfallsärenden</t>
  </si>
  <si>
    <t>Utbetalda ersättningar för inträffade skador under bokslutsår (brutto)</t>
  </si>
  <si>
    <t>Utbetalda ersättningar för inträffade skador under bokslutsår (netto)</t>
  </si>
  <si>
    <t>Premieansvar vid årets början</t>
  </si>
  <si>
    <t>Premieansvar vid årets slut</t>
  </si>
  <si>
    <t>Skadeersättningsansvar vid årets början</t>
  </si>
  <si>
    <t>Skadeersättningsansvar vid årets slut</t>
  </si>
  <si>
    <t>Skaderegleringsreserv vid årets början</t>
  </si>
  <si>
    <t>Skaderegleringsreserv vid årets slut</t>
  </si>
  <si>
    <t>Driftskostnader</t>
  </si>
  <si>
    <t>Utgifter för anskaffning av försäkringar</t>
  </si>
  <si>
    <t>Övriga utgifter för anskaffning av försäkringar</t>
  </si>
  <si>
    <t>Förändring i aktiverade anskaffningsutgifter</t>
  </si>
  <si>
    <t>Kostnader för handläggning av försäkringar</t>
  </si>
  <si>
    <t>Skötselkostnader för försäkringar</t>
  </si>
  <si>
    <t>Andel av OFF:s kostnader i enlighet 58 § i lagen om olycksfallsförsäkring</t>
  </si>
  <si>
    <t>Arbetslöshets- och grupplivförsäkringens skötselprovision</t>
  </si>
  <si>
    <t>Administrationskostnader</t>
  </si>
  <si>
    <t>Provisioner och vinstandelar för avgiven återförsäkring</t>
  </si>
  <si>
    <t>Avskrivningar</t>
  </si>
  <si>
    <t>Kumulativ riskprocent</t>
  </si>
  <si>
    <t>Tillräcklighetsanalys av diskonterad ansvarsskuld</t>
  </si>
  <si>
    <t>Premieansvar</t>
  </si>
  <si>
    <t>Egentligt ersättningsansvar</t>
  </si>
  <si>
    <t>Slutligt fastställda pensioner, menersättningar och tillägg</t>
  </si>
  <si>
    <t>Icke slutligt fastställda pensioner, menersättningar och tillägg</t>
  </si>
  <si>
    <t>Övriga skadespecifika reserver</t>
  </si>
  <si>
    <t>Okända skador inom specialarrangemanget för yrkessjukdomar</t>
  </si>
  <si>
    <t>Övriga kända och okända</t>
  </si>
  <si>
    <t>Poolreserver</t>
  </si>
  <si>
    <t>Andel av OFF:s ersättningsansvar</t>
  </si>
  <si>
    <t>Skaderegleringsreserv</t>
  </si>
  <si>
    <t>Garantiavgiftspost</t>
  </si>
  <si>
    <t>Utjänmingsbelopp</t>
  </si>
  <si>
    <t>Andel av diskonterad ansvarsskuld</t>
  </si>
  <si>
    <t>På eget ansvar</t>
  </si>
  <si>
    <t>Genomsnittlig diskonteringsränta</t>
  </si>
  <si>
    <t>Försäkringsverksamhetens avkastningskrav på nettoansvarsskuld</t>
  </si>
  <si>
    <t>Absolut</t>
  </si>
  <si>
    <t>Krav som hänför sig till diskontering</t>
  </si>
  <si>
    <t>Krav som hänför sig till premierabatter och gottgörelser</t>
  </si>
  <si>
    <t>Relativt med avseende på nettoansvarsskuld (utan utjämningsbelopp) vid årets början</t>
  </si>
  <si>
    <t>Slutligt fastställda pensioner, menersättningar och tillägg uppdelat per skadeår</t>
  </si>
  <si>
    <t>Icke slutligt fastställda pensioner, menersättningar och tillägg uppdelat per skadeår</t>
  </si>
  <si>
    <t>Bokslutsår (t)</t>
  </si>
  <si>
    <t>Övriga skadespecifika reserver uppdelat per skadeår</t>
  </si>
  <si>
    <t xml:space="preserve">Förändring i skadespecifika bruttoreserver </t>
  </si>
  <si>
    <t>Utbetalda bruttoskadeersättningar kumulativt</t>
  </si>
  <si>
    <t>Skadespecifika bruttoreserver vid årets slut</t>
  </si>
  <si>
    <t>Exponeringsår</t>
  </si>
  <si>
    <t xml:space="preserve">Lakisääteisen tapaturmavakuutuksen analyysi. Vakuutusmaksutulo </t>
  </si>
  <si>
    <t>Analys av lagstadgad olycksfallsförsäkring. Premieinkomst</t>
  </si>
  <si>
    <t>Analys av lagstadgad olycksfallsförsäkring. Utbetalda ersättningar och grundlag för fördelning av kostnader i enlighet med fördelningssystemet</t>
  </si>
  <si>
    <t>Lakisääteisen tapaturmavakuutuksen analyysi. Maksetut korvaukset ja jakojärjestelmän mukaisten kustannusten jakoperuste</t>
  </si>
  <si>
    <t>Lakisääteisen tapaturmavakuutuksen analyysi. Tunnuslukuja kantavuosittain</t>
  </si>
  <si>
    <t>Analys av lagstadgad olycksfallsförsäkring. Nyckeltal per affärsår</t>
  </si>
  <si>
    <t>Lakisääteisen tapaturmavakuutuksen analyysi. Vastuuvelka</t>
  </si>
  <si>
    <t>Analys av lagstadgad olycksfallsförsäkring. Ansvarsskuld</t>
  </si>
  <si>
    <t xml:space="preserve">Yhteensä 
</t>
  </si>
  <si>
    <t>&lt;2004</t>
  </si>
  <si>
    <t>Lakisääteisen tapaturmavakuutuksen analyysi. Eläkkeet, haittarahat ja lisät sattumisvuosittain</t>
  </si>
  <si>
    <t>Analys av lagstadgad olycksfallsförsäkring. Pensioner, menersättningar och tillägg uppdelat per skadeår</t>
  </si>
  <si>
    <t>Lakisääteisen tapaturmavakuutuksen analyysi. Muut vahinkokohtaiset varaukset ja varaukset muille tunnetuille ja tuntemattomille vahingoille sattumisvuosittain</t>
  </si>
  <si>
    <t>Analys av lagstadgad olycksfallsförsäkring. Övriga skadespecifika reserver och reserver för övriga kända och okända skador uppdelat per skadeår</t>
  </si>
  <si>
    <t>Lakisääteisen tapaturmavakuutuksen analyysi. Varsinaisen korvausvastuun arvioitu selviämisjakauma ja duraatio</t>
  </si>
  <si>
    <t>Arvio ohimenevien korvauksien selviämisjakaumasta</t>
  </si>
  <si>
    <t>Arvio pysyvien korvauksien selviämisjakaumasta</t>
  </si>
  <si>
    <t>Uppskattad avvecklingsfördelning för förbigående ersättningar</t>
  </si>
  <si>
    <t>Uppskattad avvecklingsfördelning för bestående ersättningar</t>
  </si>
  <si>
    <t>Analys av lagstadgad olycksfallsförsäkring. Uppskattad avvecklingsfördelning och maturitet för egentligt ersättningsansvar</t>
  </si>
  <si>
    <t>Lakisääteisen tapaturmavakuutuksen analyysi. Erillisjärjestelyn piiriin kuuluvien ammattitautien kehitys</t>
  </si>
  <si>
    <t>Analys av lagstadgad olycksfallsförsäkring. Utveckling av skador inom specialarrangemanget för yrkessjukdomar</t>
  </si>
  <si>
    <t>Lakisääteisen tapaturmavakuutuksen analyysi. Muiden ammattitautien kuin erillisjärjestelyn piiriin kuuluvien ammattitautien kehitys</t>
  </si>
  <si>
    <t>Muut ammattitaudit kuin erillisjärjestelyn piiriin kuuluvat ammattitaudit ilmenemisvuosittain</t>
  </si>
  <si>
    <t xml:space="preserve">Analys av lagstadgad olycksfallsförsäkring. Utveckling av övriga yrkessjukdomar än skador inom specialarrangemanget för yrkessjukdomar </t>
  </si>
  <si>
    <t>Vahinkojen lukumäärän muutos</t>
  </si>
  <si>
    <t xml:space="preserve">Förändring i antalet skador </t>
  </si>
  <si>
    <t>Övriga yrkessjukdomar än skador inom specialarrangemanget för yrkessjukdomar uppdelat per framträdelseår</t>
  </si>
  <si>
    <t xml:space="preserve">Erillisjärjestelyn piiriin kuuluvat ammattitaudit ilmenemisvuosittain </t>
  </si>
  <si>
    <t xml:space="preserve">Skador inom specialarrangemanget för yrkessjukdomar uppdelat per framträdelseår </t>
  </si>
  <si>
    <t>Lakisääteisen tapaturmavakuutuksen analyysi. Ammattitautien erillisjärjestelyn piiriin kuuluvien vahinkojen kumulatiivinen kehitys tilikauden lopussa</t>
  </si>
  <si>
    <t>Analys av lagstadgad olycksfallsförsäkring. Kumulativ utveckling av skador inom specialarrangemanget för yrkessjukdomar vid redovisningsperiodens slut</t>
  </si>
  <si>
    <t>Skador inom specialarrangemanget för yrkessjukdomar uppdelat per framträdelseår</t>
  </si>
  <si>
    <t>Antalet skador kumulativt</t>
  </si>
  <si>
    <t>Analys av lagstadgad olycksfallsförsäkring. Verksamhetens resultat</t>
  </si>
  <si>
    <t>Vakuutusmaksutuotto</t>
  </si>
  <si>
    <t>Vakuutusmaksuvastuun laskuperustemuutoksen vaikutus</t>
  </si>
  <si>
    <t>Nettovastuuvelan riskitön tuotto vähennettynä nettovastuuvelan laskuperustekorkokululla</t>
  </si>
  <si>
    <t>Vahinkokorvauskulu</t>
  </si>
  <si>
    <t>Vahinkokorvausvastuun laskuperustekorkokulu</t>
  </si>
  <si>
    <t>Vahinkokorvausvastuun laskuperustemuutoksen vaikutus</t>
  </si>
  <si>
    <t>Premieintäkt</t>
  </si>
  <si>
    <t>Inverkan av ändringar i beräkningsgrunder för premieansvar</t>
  </si>
  <si>
    <t>Nettoansvarsskuldens riskfria avkastning med avdrag för nettoansvarsskuldens beräkningsräntekostnad</t>
  </si>
  <si>
    <t>Skadeersättningskostnad</t>
  </si>
  <si>
    <t>Skadeersättningsansvarets beräkningsräntekostnad</t>
  </si>
  <si>
    <t>Inverkan av ändringar i beräkningsgrunder för skadeersättningsansvar</t>
  </si>
  <si>
    <t>Lakisääteisen tapaturmavakuutuksen analyysi. Liikkeen tulos</t>
  </si>
  <si>
    <t>Lakisääteisen tapaturmavakuutuksen analyysi. Liikkeen tulos - jatko</t>
  </si>
  <si>
    <t xml:space="preserve">Korvaustoiminnan hoitamisesta aiheutuvat kulut </t>
  </si>
  <si>
    <t xml:space="preserve">Vahinkojen selvittelykuluvarauksen laskuperustekorkokulu </t>
  </si>
  <si>
    <t>Vahinkojen selvittelykuluvarauksen laskuperustemuutoksen vaikutus</t>
  </si>
  <si>
    <t xml:space="preserve">Liikekulut </t>
  </si>
  <si>
    <t>Yhteistakuuerän muutos</t>
  </si>
  <si>
    <t>Nettovastuuvelan tuotto yli riskittömän tuoton</t>
  </si>
  <si>
    <t>Vakavaraisuuspääoman tavoiterajan tuotto</t>
  </si>
  <si>
    <t>Analys av lagstadgad olycksfallsförsäkring. Verksamhetens  resultat - fortsättning</t>
  </si>
  <si>
    <t xml:space="preserve">Kostnader för handläggning av ersättningsverksamhet </t>
  </si>
  <si>
    <t xml:space="preserve">Skaderegleringsreservens beräkningsräntekostnad </t>
  </si>
  <si>
    <t>Inverkan av ändringar i beräkningsgrunder för skaderegleringsreserv</t>
  </si>
  <si>
    <t>Förändring i garantiavgiftsposten</t>
  </si>
  <si>
    <t xml:space="preserve">Avkastning på nettoansvarsskulden över den riskfria avkastningen </t>
  </si>
  <si>
    <t>Avkastning på solvenskapitalets målsatta gräns</t>
  </si>
  <si>
    <t xml:space="preserve">Vakuutusmaksun erittely </t>
  </si>
  <si>
    <t>Vakuutusmaksut</t>
  </si>
  <si>
    <t>Specifikation av premieinkomst</t>
  </si>
  <si>
    <t>Jakojärjestelmän tasoituserä</t>
  </si>
  <si>
    <t xml:space="preserve">Korvaukset pitkän latenssiajan ammattitaudista tai ammattitautiepäilystä </t>
  </si>
  <si>
    <t>Lakisääteisen tapaturmavakuutuksen analyysi. Vakuutusmaksuvastuun, varsinaisen korvausvastuun ja vahinkojen selvittelyvarauksen muutos</t>
  </si>
  <si>
    <t>Analys av lagstadgad olycksfallsförsäkring. Förändring i premieansvar, egentligt ersättningsansvar och skaderegleringsreserv</t>
  </si>
  <si>
    <t>Analys av lagstadgad olycksfallsförsäkring. Driftskostnader</t>
  </si>
  <si>
    <t>Lakisääteisen tapaturmavakuutuksen analyysi. Liikekulut</t>
  </si>
  <si>
    <t xml:space="preserve">Palkkiot </t>
  </si>
  <si>
    <t>Provisioner</t>
  </si>
  <si>
    <t>Lakisääteisen tapaturmavakuutuksen analyysi. Kantavuosittainen kehitys</t>
  </si>
  <si>
    <t>Kirjatut bruttovakuutusmaksut ennen tasoitusmaksuarviota</t>
  </si>
  <si>
    <t>Bruttovastuuvelan riskitön tuotto vähennettynä bruttovastuuvelan diskonttauskululla</t>
  </si>
  <si>
    <t xml:space="preserve">Maksetut bruttovahinkokorvaukset </t>
  </si>
  <si>
    <t>Analys av lagstadgad olycksfallsförsäkring. Utveckling per affärsår</t>
  </si>
  <si>
    <t>Bokförda bruttopremier före uppskattning av utjämningspremie</t>
  </si>
  <si>
    <t>Bruttoansvarsskuldens riskfria avkastning med avdrag för bruttoansvarsskuldens beräkningsräntekostnad</t>
  </si>
  <si>
    <t xml:space="preserve">Utbetalda bruttoskadeersättningar </t>
  </si>
  <si>
    <t>Lakisääteisen tapaturmavakuutuksen analyysi. Kantavuosittainen kehitys - jatko</t>
  </si>
  <si>
    <t>Bruttovahinkokorvausvastuun laskuperustekorkokulu</t>
  </si>
  <si>
    <t>Bruttovahinkokorvausvastuun muutos</t>
  </si>
  <si>
    <t>Laskuperustekorkomuutoksen vaikutus</t>
  </si>
  <si>
    <t>Analys av lagstadgad olycksfallsförsäkring.  Utveckling per affärsår - fortsättning</t>
  </si>
  <si>
    <t>Bruttoskadeersättningsansvarets beräkningsräntekostnad</t>
  </si>
  <si>
    <t>Förändring i bruttoskadeersättningsansvar</t>
  </si>
  <si>
    <t>Inverkan av ändring i beräkningsräntan</t>
  </si>
  <si>
    <t>Bruttovastuuvelka</t>
  </si>
  <si>
    <t>Jälleenvakuuttajien osuus bruttovastuuvelasta</t>
  </si>
  <si>
    <t xml:space="preserve">Försäkringsteknisk bruttoansvarsskuld </t>
  </si>
  <si>
    <t xml:space="preserve">Återförsäkrares andel av försäkringsteknisk ansvarsskuld </t>
  </si>
  <si>
    <t xml:space="preserve">Diskonterat ersättningsansvar som reserverats för bokslutsårets skador </t>
  </si>
  <si>
    <t>Ersättningsansvar som reserverats för bokslutsårets skador, utan diskontering</t>
  </si>
  <si>
    <t>Bruttoansvarsskuld</t>
  </si>
  <si>
    <t xml:space="preserve">Återförsäkrares andel </t>
  </si>
  <si>
    <t>Diskonterat ersättningsansvar som reserverats för bokslutsårets skador</t>
  </si>
  <si>
    <t>Tilinpäätösvuoden vahingoista varattu diskontattu korvausvastuu</t>
  </si>
  <si>
    <t>Tilinpäätösvuoden vahingoista varattu diskonttaamaton korvausvastuu</t>
  </si>
  <si>
    <t>Suomalaiset yhtiöt yhteensä 31.12.2014</t>
  </si>
  <si>
    <t>Sammanlagt 31.12.2014</t>
  </si>
  <si>
    <t>Sammanlagt  31.12.2014</t>
  </si>
  <si>
    <t>&lt;2005</t>
  </si>
  <si>
    <t xml:space="preserve">Sammanlagt 31.12.2014 </t>
  </si>
  <si>
    <t>Varaukset muille tunnetuille ja tuntemattomille vahingoille sattumisvuosittain</t>
  </si>
  <si>
    <t>Reserver för övriga kända och okända skador uppdelat per skadeår</t>
  </si>
  <si>
    <t xml:space="preserve">Maksetut korvaustoiminnan bruttohoitokulut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</si>
</sst>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0.0"/>
    <numFmt numFmtId="166" formatCode="0.0\ %"/>
    <numFmt numFmtId="167" formatCode="_-* #,##0.00\ [$€]_-;\-* #,##0.00\ [$€]_-;_-* &quot;-&quot;??\ [$€]_-;_-@_-"/>
    <numFmt numFmtId="168" formatCode="_-&quot;€&quot;\ * #,##0.00_-;_-&quot;€&quot;\ * \-#,##0.00;_-&quot;€&quot;* #0_-;_-@_-"/>
  </numFmts>
  <fonts count="94">
    <font>
      <sz val="10"/>
      <name val="Times New Roman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ntique Olv (W1)"/>
      <family val="0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indexed="19"/>
      <name val="Calibri"/>
      <family val="2"/>
    </font>
    <font>
      <b/>
      <sz val="10"/>
      <color indexed="9"/>
      <name val="Symbol"/>
      <family val="1"/>
    </font>
    <font>
      <sz val="10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8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388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3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75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5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5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5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76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76" fillId="2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76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76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76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76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76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76" fillId="41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6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76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76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76" fillId="4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0" fillId="16" borderId="1" applyNumberFormat="0" applyFon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4" fillId="46" borderId="2" applyNumberFormat="0" applyAlignment="0" applyProtection="0"/>
    <xf numFmtId="0" fontId="34" fillId="46" borderId="2" applyNumberFormat="0" applyAlignment="0" applyProtection="0"/>
    <xf numFmtId="0" fontId="34" fillId="46" borderId="2" applyNumberFormat="0" applyAlignment="0" applyProtection="0"/>
    <xf numFmtId="0" fontId="34" fillId="46" borderId="2" applyNumberFormat="0" applyAlignment="0" applyProtection="0"/>
    <xf numFmtId="0" fontId="34" fillId="46" borderId="2" applyNumberFormat="0" applyAlignment="0" applyProtection="0"/>
    <xf numFmtId="0" fontId="19" fillId="47" borderId="2" applyNumberFormat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19" fillId="47" borderId="2" applyNumberFormat="0" applyAlignment="0" applyProtection="0"/>
    <xf numFmtId="0" fontId="19" fillId="47" borderId="2" applyNumberFormat="0" applyAlignment="0" applyProtection="0"/>
    <xf numFmtId="0" fontId="41" fillId="47" borderId="2" applyNumberFormat="0" applyAlignment="0" applyProtection="0"/>
    <xf numFmtId="0" fontId="41" fillId="47" borderId="2" applyNumberFormat="0" applyAlignment="0" applyProtection="0"/>
    <xf numFmtId="0" fontId="20" fillId="48" borderId="3" applyNumberFormat="0" applyAlignment="0" applyProtection="0"/>
    <xf numFmtId="0" fontId="20" fillId="48" borderId="3" applyNumberFormat="0" applyAlignment="0" applyProtection="0"/>
    <xf numFmtId="0" fontId="13" fillId="48" borderId="3" applyNumberFormat="0" applyAlignment="0" applyProtection="0"/>
    <xf numFmtId="0" fontId="13" fillId="48" borderId="3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1" borderId="7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77" fillId="52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5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6" fillId="25" borderId="2" applyNumberFormat="0" applyAlignment="0" applyProtection="0"/>
    <xf numFmtId="0" fontId="26" fillId="25" borderId="2" applyNumberFormat="0" applyAlignment="0" applyProtection="0"/>
    <xf numFmtId="0" fontId="26" fillId="25" borderId="2" applyNumberFormat="0" applyAlignment="0" applyProtection="0"/>
    <xf numFmtId="0" fontId="26" fillId="25" borderId="2" applyNumberFormat="0" applyAlignment="0" applyProtection="0"/>
    <xf numFmtId="0" fontId="26" fillId="25" borderId="2" applyNumberFormat="0" applyAlignment="0" applyProtection="0"/>
    <xf numFmtId="0" fontId="26" fillId="13" borderId="2" applyNumberFormat="0" applyAlignment="0" applyProtection="0"/>
    <xf numFmtId="0" fontId="52" fillId="0" borderId="0" applyNumberFormat="0" applyBorder="0" applyAlignment="0">
      <protection locked="0"/>
    </xf>
    <xf numFmtId="0" fontId="26" fillId="13" borderId="2" applyNumberFormat="0" applyAlignment="0" applyProtection="0"/>
    <xf numFmtId="0" fontId="26" fillId="13" borderId="2" applyNumberFormat="0" applyAlignment="0" applyProtection="0"/>
    <xf numFmtId="0" fontId="48" fillId="13" borderId="2" applyNumberFormat="0" applyAlignment="0" applyProtection="0"/>
    <xf numFmtId="0" fontId="48" fillId="13" borderId="2" applyNumberFormat="0" applyAlignment="0" applyProtection="0"/>
    <xf numFmtId="0" fontId="20" fillId="48" borderId="3" applyNumberFormat="0" applyAlignment="0" applyProtection="0"/>
    <xf numFmtId="0" fontId="79" fillId="54" borderId="8" applyNumberFormat="0" applyAlignment="0" applyProtection="0"/>
    <xf numFmtId="0" fontId="41" fillId="47" borderId="2" applyNumberFormat="0" applyAlignment="0" applyProtection="0"/>
    <xf numFmtId="0" fontId="41" fillId="47" borderId="2" applyNumberFormat="0" applyAlignment="0" applyProtection="0"/>
    <xf numFmtId="0" fontId="41" fillId="47" borderId="2" applyNumberFormat="0" applyAlignment="0" applyProtection="0"/>
    <xf numFmtId="0" fontId="41" fillId="47" borderId="2" applyNumberFormat="0" applyAlignment="0" applyProtection="0"/>
    <xf numFmtId="0" fontId="41" fillId="47" borderId="2" applyNumberFormat="0" applyAlignment="0" applyProtection="0"/>
    <xf numFmtId="0" fontId="41" fillId="47" borderId="2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80" fillId="0" borderId="1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7" fillId="0" borderId="9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>
      <alignment/>
      <protection/>
    </xf>
    <xf numFmtId="0" fontId="81" fillId="5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43" fillId="25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 applyFont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3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3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16" borderId="1" applyNumberFormat="0" applyFont="0" applyAlignment="0" applyProtection="0"/>
    <xf numFmtId="0" fontId="82" fillId="0" borderId="0" applyNumberFormat="0" applyFill="0" applyBorder="0" applyAlignment="0" applyProtection="0"/>
    <xf numFmtId="0" fontId="83" fillId="0" borderId="12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85" fillId="0" borderId="14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3" fillId="0" borderId="4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4" fillId="0" borderId="5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5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31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21" applyNumberFormat="0" applyFill="0" applyAlignment="0" applyProtection="0"/>
    <xf numFmtId="0" fontId="7" fillId="0" borderId="21" applyNumberFormat="0" applyFill="0" applyAlignment="0" applyProtection="0"/>
    <xf numFmtId="0" fontId="7" fillId="0" borderId="21" applyNumberFormat="0" applyFill="0" applyAlignment="0" applyProtection="0"/>
    <xf numFmtId="0" fontId="7" fillId="0" borderId="21" applyNumberFormat="0" applyFill="0" applyAlignment="0" applyProtection="0"/>
    <xf numFmtId="0" fontId="7" fillId="0" borderId="21" applyNumberFormat="0" applyFill="0" applyAlignment="0" applyProtection="0"/>
    <xf numFmtId="0" fontId="88" fillId="56" borderId="8" applyNumberFormat="0" applyAlignment="0" applyProtection="0"/>
    <xf numFmtId="0" fontId="48" fillId="13" borderId="2" applyNumberFormat="0" applyAlignment="0" applyProtection="0"/>
    <xf numFmtId="0" fontId="48" fillId="13" borderId="2" applyNumberFormat="0" applyAlignment="0" applyProtection="0"/>
    <xf numFmtId="0" fontId="48" fillId="13" borderId="2" applyNumberFormat="0" applyAlignment="0" applyProtection="0"/>
    <xf numFmtId="0" fontId="48" fillId="13" borderId="2" applyNumberFormat="0" applyAlignment="0" applyProtection="0"/>
    <xf numFmtId="0" fontId="48" fillId="13" borderId="2" applyNumberFormat="0" applyAlignment="0" applyProtection="0"/>
    <xf numFmtId="0" fontId="48" fillId="13" borderId="2" applyNumberFormat="0" applyAlignment="0" applyProtection="0"/>
    <xf numFmtId="0" fontId="89" fillId="57" borderId="22" applyNumberFormat="0" applyAlignment="0" applyProtection="0"/>
    <xf numFmtId="0" fontId="13" fillId="48" borderId="3" applyNumberFormat="0" applyAlignment="0" applyProtection="0"/>
    <xf numFmtId="0" fontId="13" fillId="48" borderId="3" applyNumberFormat="0" applyAlignment="0" applyProtection="0"/>
    <xf numFmtId="0" fontId="13" fillId="48" borderId="3" applyNumberFormat="0" applyAlignment="0" applyProtection="0"/>
    <xf numFmtId="0" fontId="13" fillId="48" borderId="3" applyNumberFormat="0" applyAlignment="0" applyProtection="0"/>
    <xf numFmtId="0" fontId="13" fillId="48" borderId="3" applyNumberFormat="0" applyAlignment="0" applyProtection="0"/>
    <xf numFmtId="0" fontId="13" fillId="4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7" fillId="0" borderId="21" applyNumberFormat="0" applyFill="0" applyAlignment="0" applyProtection="0"/>
    <xf numFmtId="0" fontId="7" fillId="0" borderId="21" applyNumberFormat="0" applyFill="0" applyAlignment="0" applyProtection="0"/>
    <xf numFmtId="0" fontId="90" fillId="54" borderId="23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41" fontId="2" fillId="0" borderId="0" applyFont="0" applyFill="0" applyBorder="0" applyAlignment="0" applyProtection="0"/>
    <xf numFmtId="0" fontId="29" fillId="46" borderId="15" applyNumberFormat="0" applyAlignment="0" applyProtection="0"/>
    <xf numFmtId="0" fontId="29" fillId="46" borderId="15" applyNumberFormat="0" applyAlignment="0" applyProtection="0"/>
    <xf numFmtId="0" fontId="29" fillId="46" borderId="15" applyNumberFormat="0" applyAlignment="0" applyProtection="0"/>
    <xf numFmtId="0" fontId="29" fillId="46" borderId="15" applyNumberFormat="0" applyAlignment="0" applyProtection="0"/>
    <xf numFmtId="0" fontId="29" fillId="46" borderId="15" applyNumberFormat="0" applyAlignment="0" applyProtection="0"/>
    <xf numFmtId="0" fontId="29" fillId="47" borderId="15" applyNumberFormat="0" applyAlignment="0" applyProtection="0"/>
    <xf numFmtId="4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46" borderId="0" xfId="0" applyFont="1" applyFill="1" applyBorder="1" applyAlignment="1" applyProtection="1">
      <alignment horizontal="centerContinuous"/>
      <protection/>
    </xf>
    <xf numFmtId="0" fontId="2" fillId="46" borderId="0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0" fontId="5" fillId="0" borderId="24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27" xfId="0" applyFont="1" applyFill="1" applyBorder="1" applyAlignment="1">
      <alignment/>
    </xf>
    <xf numFmtId="165" fontId="2" fillId="0" borderId="27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24" xfId="0" applyFont="1" applyBorder="1" applyAlignment="1" quotePrefix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24" xfId="0" applyFont="1" applyFill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46" borderId="0" xfId="0" applyNumberFormat="1" applyFont="1" applyFill="1" applyBorder="1" applyAlignment="1">
      <alignment/>
    </xf>
    <xf numFmtId="3" fontId="2" fillId="46" borderId="29" xfId="0" applyNumberFormat="1" applyFont="1" applyFill="1" applyBorder="1" applyAlignment="1">
      <alignment/>
    </xf>
    <xf numFmtId="3" fontId="2" fillId="46" borderId="0" xfId="0" applyNumberFormat="1" applyFont="1" applyFill="1" applyBorder="1" applyAlignment="1">
      <alignment/>
    </xf>
    <xf numFmtId="3" fontId="2" fillId="46" borderId="29" xfId="0" applyNumberFormat="1" applyFont="1" applyFill="1" applyBorder="1" applyAlignment="1">
      <alignment/>
    </xf>
    <xf numFmtId="0" fontId="4" fillId="46" borderId="0" xfId="0" applyFont="1" applyFill="1" applyBorder="1" applyAlignment="1" applyProtection="1">
      <alignment horizontal="centerContinuous"/>
      <protection locked="0"/>
    </xf>
    <xf numFmtId="3" fontId="2" fillId="48" borderId="0" xfId="0" applyNumberFormat="1" applyFont="1" applyFill="1" applyBorder="1" applyAlignment="1">
      <alignment/>
    </xf>
    <xf numFmtId="3" fontId="2" fillId="48" borderId="0" xfId="0" applyNumberFormat="1" applyFont="1" applyFill="1" applyBorder="1" applyAlignment="1">
      <alignment horizontal="right"/>
    </xf>
    <xf numFmtId="10" fontId="2" fillId="46" borderId="0" xfId="3007" applyNumberFormat="1" applyFont="1" applyFill="1" applyBorder="1" applyAlignment="1">
      <alignment/>
    </xf>
    <xf numFmtId="0" fontId="50" fillId="0" borderId="0" xfId="0" applyFont="1" applyAlignment="1">
      <alignment/>
    </xf>
    <xf numFmtId="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3" fontId="5" fillId="47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" fillId="0" borderId="25" xfId="2548" applyFont="1" applyBorder="1">
      <alignment/>
      <protection/>
    </xf>
    <xf numFmtId="3" fontId="2" fillId="0" borderId="0" xfId="2548" applyNumberFormat="1" applyFont="1" applyBorder="1">
      <alignment/>
      <protection/>
    </xf>
    <xf numFmtId="3" fontId="2" fillId="0" borderId="25" xfId="2548" applyNumberFormat="1" applyFont="1" applyBorder="1">
      <alignment/>
      <protection/>
    </xf>
    <xf numFmtId="3" fontId="5" fillId="0" borderId="25" xfId="2548" applyNumberFormat="1" applyFont="1" applyBorder="1">
      <alignment/>
      <protection/>
    </xf>
    <xf numFmtId="3" fontId="2" fillId="0" borderId="29" xfId="2548" applyNumberFormat="1" applyFont="1" applyFill="1" applyBorder="1">
      <alignment/>
      <protection/>
    </xf>
    <xf numFmtId="3" fontId="2" fillId="0" borderId="28" xfId="0" applyNumberFormat="1" applyFont="1" applyBorder="1" applyAlignment="1">
      <alignment/>
    </xf>
    <xf numFmtId="10" fontId="2" fillId="46" borderId="29" xfId="3007" applyNumberFormat="1" applyFont="1" applyFill="1" applyBorder="1" applyAlignment="1">
      <alignment/>
    </xf>
    <xf numFmtId="10" fontId="2" fillId="46" borderId="29" xfId="0" applyNumberFormat="1" applyFont="1" applyFill="1" applyBorder="1" applyAlignment="1">
      <alignment/>
    </xf>
    <xf numFmtId="0" fontId="2" fillId="0" borderId="27" xfId="2537" applyFont="1" applyFill="1" applyBorder="1">
      <alignment/>
      <protection/>
    </xf>
    <xf numFmtId="166" fontId="2" fillId="0" borderId="28" xfId="2537" applyNumberFormat="1" applyFont="1" applyFill="1" applyBorder="1">
      <alignment/>
      <protection/>
    </xf>
    <xf numFmtId="166" fontId="2" fillId="0" borderId="25" xfId="2537" applyNumberFormat="1" applyFont="1" applyFill="1" applyBorder="1">
      <alignment/>
      <protection/>
    </xf>
    <xf numFmtId="10" fontId="2" fillId="0" borderId="25" xfId="2537" applyNumberFormat="1" applyFont="1" applyFill="1" applyBorder="1">
      <alignment/>
      <protection/>
    </xf>
    <xf numFmtId="0" fontId="2" fillId="0" borderId="26" xfId="2537" applyFont="1" applyFill="1" applyBorder="1">
      <alignment/>
      <protection/>
    </xf>
    <xf numFmtId="3" fontId="2" fillId="0" borderId="25" xfId="2537" applyNumberFormat="1" applyFont="1" applyFill="1" applyBorder="1">
      <alignment/>
      <protection/>
    </xf>
    <xf numFmtId="0" fontId="5" fillId="0" borderId="24" xfId="2537" applyFont="1" applyFill="1" applyBorder="1">
      <alignment/>
      <protection/>
    </xf>
    <xf numFmtId="0" fontId="2" fillId="0" borderId="25" xfId="2537" applyFont="1" applyFill="1" applyBorder="1">
      <alignment/>
      <protection/>
    </xf>
    <xf numFmtId="0" fontId="2" fillId="0" borderId="24" xfId="2537" applyFont="1" applyFill="1" applyBorder="1">
      <alignment/>
      <protection/>
    </xf>
    <xf numFmtId="0" fontId="2" fillId="0" borderId="0" xfId="2537" applyFont="1" applyFill="1" applyBorder="1">
      <alignment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5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3" fontId="2" fillId="0" borderId="29" xfId="0" applyNumberFormat="1" applyFont="1" applyBorder="1" applyAlignment="1" quotePrefix="1">
      <alignment horizontal="right"/>
    </xf>
    <xf numFmtId="3" fontId="2" fillId="0" borderId="0" xfId="2537" applyNumberFormat="1" applyFont="1" applyFill="1" applyBorder="1">
      <alignment/>
      <protection/>
    </xf>
    <xf numFmtId="0" fontId="2" fillId="0" borderId="0" xfId="2537" applyFont="1" applyFill="1" applyBorder="1" applyAlignment="1">
      <alignment horizontal="left"/>
      <protection/>
    </xf>
    <xf numFmtId="10" fontId="2" fillId="0" borderId="0" xfId="2537" applyNumberFormat="1" applyFont="1" applyFill="1" applyBorder="1">
      <alignment/>
      <protection/>
    </xf>
    <xf numFmtId="0" fontId="2" fillId="0" borderId="27" xfId="2537" applyFont="1" applyFill="1" applyBorder="1" applyAlignment="1">
      <alignment horizontal="left"/>
      <protection/>
    </xf>
    <xf numFmtId="0" fontId="2" fillId="0" borderId="0" xfId="2537" applyFont="1" applyFill="1">
      <alignment/>
      <protection/>
    </xf>
    <xf numFmtId="3" fontId="5" fillId="0" borderId="28" xfId="2537" applyNumberFormat="1" applyFont="1" applyFill="1" applyBorder="1">
      <alignment/>
      <protection/>
    </xf>
    <xf numFmtId="0" fontId="6" fillId="0" borderId="0" xfId="2537" applyFont="1" applyFill="1" applyBorder="1">
      <alignment/>
      <protection/>
    </xf>
    <xf numFmtId="0" fontId="2" fillId="0" borderId="24" xfId="0" applyFont="1" applyFill="1" applyBorder="1" applyAlignment="1">
      <alignment/>
    </xf>
    <xf numFmtId="3" fontId="2" fillId="46" borderId="0" xfId="2537" applyNumberFormat="1" applyFont="1" applyFill="1" applyBorder="1">
      <alignment/>
      <protection/>
    </xf>
    <xf numFmtId="3" fontId="2" fillId="46" borderId="27" xfId="2537" applyNumberFormat="1" applyFont="1" applyFill="1" applyBorder="1">
      <alignment/>
      <protection/>
    </xf>
    <xf numFmtId="3" fontId="5" fillId="0" borderId="25" xfId="2537" applyNumberFormat="1" applyFont="1" applyFill="1" applyBorder="1">
      <alignment/>
      <protection/>
    </xf>
    <xf numFmtId="3" fontId="2" fillId="0" borderId="2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58" borderId="0" xfId="0" applyFont="1" applyFill="1" applyAlignment="1">
      <alignment/>
    </xf>
    <xf numFmtId="0" fontId="5" fillId="0" borderId="24" xfId="2531" applyFont="1" applyBorder="1" applyAlignment="1">
      <alignment/>
      <protection/>
    </xf>
    <xf numFmtId="0" fontId="5" fillId="0" borderId="24" xfId="2532" applyFont="1" applyBorder="1">
      <alignment/>
      <protection/>
    </xf>
    <xf numFmtId="0" fontId="5" fillId="0" borderId="24" xfId="2544" applyFont="1" applyBorder="1">
      <alignment/>
      <protection/>
    </xf>
    <xf numFmtId="0" fontId="2" fillId="0" borderId="0" xfId="2544" applyFont="1" applyBorder="1">
      <alignment/>
      <protection/>
    </xf>
    <xf numFmtId="0" fontId="2" fillId="0" borderId="0" xfId="2544" applyFont="1" applyFill="1" applyBorder="1">
      <alignment/>
      <protection/>
    </xf>
    <xf numFmtId="0" fontId="2" fillId="0" borderId="24" xfId="2544" applyFont="1" applyBorder="1">
      <alignment/>
      <protection/>
    </xf>
    <xf numFmtId="0" fontId="2" fillId="0" borderId="0" xfId="2544" applyFont="1" applyBorder="1" applyAlignment="1" applyProtection="1">
      <alignment horizontal="left"/>
      <protection/>
    </xf>
    <xf numFmtId="0" fontId="7" fillId="0" borderId="24" xfId="2544" applyFont="1" applyBorder="1">
      <alignment/>
      <protection/>
    </xf>
    <xf numFmtId="0" fontId="8" fillId="0" borderId="0" xfId="2544" applyFont="1" applyBorder="1">
      <alignment/>
      <protection/>
    </xf>
    <xf numFmtId="0" fontId="8" fillId="0" borderId="0" xfId="2544" applyFont="1" applyFill="1" applyBorder="1" applyProtection="1">
      <alignment/>
      <protection/>
    </xf>
    <xf numFmtId="0" fontId="8" fillId="0" borderId="24" xfId="2544" applyFont="1" applyBorder="1">
      <alignment/>
      <protection/>
    </xf>
    <xf numFmtId="0" fontId="8" fillId="0" borderId="0" xfId="2544" applyFont="1" applyFill="1" applyBorder="1">
      <alignment/>
      <protection/>
    </xf>
    <xf numFmtId="0" fontId="2" fillId="0" borderId="0" xfId="2544" applyFont="1" applyFill="1" applyBorder="1" applyProtection="1">
      <alignment/>
      <protection/>
    </xf>
    <xf numFmtId="0" fontId="2" fillId="0" borderId="0" xfId="2544" applyFont="1" applyBorder="1" applyAlignment="1">
      <alignment horizontal="left"/>
      <protection/>
    </xf>
    <xf numFmtId="0" fontId="2" fillId="0" borderId="27" xfId="2544" applyFont="1" applyFill="1" applyBorder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2544" applyFont="1" applyBorder="1" applyAlignment="1">
      <alignment horizontal="left"/>
      <protection/>
    </xf>
    <xf numFmtId="0" fontId="2" fillId="46" borderId="0" xfId="0" applyFont="1" applyFill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54" fillId="59" borderId="0" xfId="2537" applyFont="1" applyFill="1" applyBorder="1" applyAlignment="1">
      <alignment horizontal="center"/>
      <protection/>
    </xf>
    <xf numFmtId="0" fontId="13" fillId="59" borderId="25" xfId="2537" applyFont="1" applyFill="1" applyBorder="1" applyAlignment="1">
      <alignment horizontal="center"/>
      <protection/>
    </xf>
    <xf numFmtId="0" fontId="13" fillId="59" borderId="0" xfId="0" applyFont="1" applyFill="1" applyBorder="1" applyAlignment="1">
      <alignment/>
    </xf>
    <xf numFmtId="0" fontId="12" fillId="59" borderId="0" xfId="0" applyFont="1" applyFill="1" applyBorder="1" applyAlignment="1">
      <alignment/>
    </xf>
    <xf numFmtId="0" fontId="12" fillId="59" borderId="24" xfId="0" applyFont="1" applyFill="1" applyBorder="1" applyAlignment="1">
      <alignment/>
    </xf>
    <xf numFmtId="0" fontId="92" fillId="59" borderId="25" xfId="2544" applyFont="1" applyFill="1" applyBorder="1" applyAlignment="1">
      <alignment horizontal="center"/>
      <protection/>
    </xf>
    <xf numFmtId="0" fontId="13" fillId="59" borderId="0" xfId="0" applyFont="1" applyFill="1" applyBorder="1" applyAlignment="1">
      <alignment horizontal="right"/>
    </xf>
    <xf numFmtId="0" fontId="13" fillId="59" borderId="24" xfId="0" applyFont="1" applyFill="1" applyBorder="1" applyAlignment="1">
      <alignment/>
    </xf>
    <xf numFmtId="0" fontId="13" fillId="59" borderId="25" xfId="0" applyFont="1" applyFill="1" applyBorder="1" applyAlignment="1">
      <alignment horizontal="right"/>
    </xf>
    <xf numFmtId="0" fontId="13" fillId="59" borderId="0" xfId="0" applyFont="1" applyFill="1" applyBorder="1" applyAlignment="1">
      <alignment horizontal="right"/>
    </xf>
    <xf numFmtId="0" fontId="13" fillId="59" borderId="25" xfId="0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2193" applyNumberFormat="1" applyFont="1" applyBorder="1">
      <alignment/>
      <protection/>
    </xf>
    <xf numFmtId="3" fontId="61" fillId="60" borderId="0" xfId="2193" applyNumberFormat="1" applyFont="1" applyFill="1" applyBorder="1">
      <alignment/>
      <protection/>
    </xf>
    <xf numFmtId="3" fontId="59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0" fontId="2" fillId="0" borderId="27" xfId="2544" applyFont="1" applyBorder="1" applyAlignment="1">
      <alignment horizontal="left"/>
      <protection/>
    </xf>
    <xf numFmtId="0" fontId="5" fillId="0" borderId="26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58" fillId="0" borderId="0" xfId="0" applyFont="1" applyAlignment="1">
      <alignment/>
    </xf>
    <xf numFmtId="0" fontId="5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13" fillId="59" borderId="31" xfId="0" applyFont="1" applyFill="1" applyBorder="1" applyAlignment="1">
      <alignment/>
    </xf>
    <xf numFmtId="0" fontId="12" fillId="59" borderId="32" xfId="0" applyFont="1" applyFill="1" applyBorder="1" applyAlignment="1">
      <alignment/>
    </xf>
    <xf numFmtId="0" fontId="13" fillId="59" borderId="32" xfId="0" applyFont="1" applyFill="1" applyBorder="1" applyAlignment="1">
      <alignment/>
    </xf>
    <xf numFmtId="0" fontId="13" fillId="59" borderId="32" xfId="0" applyFont="1" applyFill="1" applyBorder="1" applyAlignment="1">
      <alignment horizontal="center"/>
    </xf>
    <xf numFmtId="0" fontId="2" fillId="59" borderId="32" xfId="0" applyFont="1" applyFill="1" applyBorder="1" applyAlignment="1">
      <alignment/>
    </xf>
    <xf numFmtId="0" fontId="2" fillId="59" borderId="33" xfId="0" applyFont="1" applyFill="1" applyBorder="1" applyAlignment="1">
      <alignment/>
    </xf>
    <xf numFmtId="3" fontId="2" fillId="46" borderId="25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46" borderId="34" xfId="0" applyNumberFormat="1" applyFont="1" applyFill="1" applyBorder="1" applyAlignment="1">
      <alignment/>
    </xf>
    <xf numFmtId="3" fontId="5" fillId="0" borderId="25" xfId="2193" applyNumberFormat="1" applyFont="1" applyBorder="1">
      <alignment/>
      <protection/>
    </xf>
    <xf numFmtId="3" fontId="61" fillId="60" borderId="25" xfId="2193" applyNumberFormat="1" applyFont="1" applyFill="1" applyBorder="1">
      <alignment/>
      <protection/>
    </xf>
    <xf numFmtId="3" fontId="5" fillId="47" borderId="25" xfId="0" applyNumberFormat="1" applyFont="1" applyFill="1" applyBorder="1" applyAlignment="1">
      <alignment/>
    </xf>
    <xf numFmtId="0" fontId="13" fillId="59" borderId="32" xfId="0" applyFont="1" applyFill="1" applyBorder="1" applyAlignment="1">
      <alignment horizontal="center"/>
    </xf>
    <xf numFmtId="0" fontId="0" fillId="0" borderId="0" xfId="2544" applyBorder="1">
      <alignment/>
      <protection/>
    </xf>
    <xf numFmtId="0" fontId="13" fillId="59" borderId="32" xfId="0" applyFont="1" applyFill="1" applyBorder="1" applyAlignment="1">
      <alignment/>
    </xf>
    <xf numFmtId="0" fontId="13" fillId="59" borderId="32" xfId="0" applyFont="1" applyFill="1" applyBorder="1" applyAlignment="1">
      <alignment/>
    </xf>
    <xf numFmtId="0" fontId="13" fillId="59" borderId="33" xfId="0" applyFont="1" applyFill="1" applyBorder="1" applyAlignment="1">
      <alignment/>
    </xf>
    <xf numFmtId="0" fontId="13" fillId="59" borderId="26" xfId="0" applyFont="1" applyFill="1" applyBorder="1" applyAlignment="1">
      <alignment/>
    </xf>
    <xf numFmtId="0" fontId="13" fillId="59" borderId="27" xfId="0" applyFont="1" applyFill="1" applyBorder="1" applyAlignment="1">
      <alignment/>
    </xf>
    <xf numFmtId="0" fontId="13" fillId="59" borderId="28" xfId="0" applyFont="1" applyFill="1" applyBorder="1" applyAlignment="1">
      <alignment/>
    </xf>
    <xf numFmtId="0" fontId="13" fillId="59" borderId="32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10" fontId="2" fillId="0" borderId="25" xfId="0" applyNumberFormat="1" applyFont="1" applyBorder="1" applyAlignment="1">
      <alignment/>
    </xf>
    <xf numFmtId="10" fontId="2" fillId="46" borderId="0" xfId="0" applyNumberFormat="1" applyFont="1" applyFill="1" applyBorder="1" applyAlignment="1">
      <alignment/>
    </xf>
    <xf numFmtId="10" fontId="2" fillId="46" borderId="25" xfId="3007" applyNumberFormat="1" applyFont="1" applyFill="1" applyBorder="1" applyAlignment="1">
      <alignment/>
    </xf>
    <xf numFmtId="10" fontId="2" fillId="46" borderId="25" xfId="0" applyNumberFormat="1" applyFont="1" applyFill="1" applyBorder="1" applyAlignment="1">
      <alignment/>
    </xf>
    <xf numFmtId="10" fontId="2" fillId="46" borderId="34" xfId="3007" applyNumberFormat="1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10" fontId="5" fillId="0" borderId="25" xfId="0" applyNumberFormat="1" applyFont="1" applyBorder="1" applyAlignment="1">
      <alignment/>
    </xf>
    <xf numFmtId="0" fontId="13" fillId="59" borderId="32" xfId="0" applyFont="1" applyFill="1" applyBorder="1" applyAlignment="1">
      <alignment horizontal="center"/>
    </xf>
    <xf numFmtId="0" fontId="13" fillId="59" borderId="33" xfId="0" applyFont="1" applyFill="1" applyBorder="1" applyAlignment="1">
      <alignment horizontal="center"/>
    </xf>
    <xf numFmtId="0" fontId="56" fillId="46" borderId="0" xfId="0" applyFont="1" applyFill="1" applyBorder="1" applyAlignment="1" applyProtection="1">
      <alignment horizontal="left"/>
      <protection locked="0"/>
    </xf>
    <xf numFmtId="0" fontId="2" fillId="46" borderId="0" xfId="0" applyFont="1" applyFill="1" applyBorder="1" applyAlignment="1" applyProtection="1">
      <alignment horizontal="left"/>
      <protection/>
    </xf>
    <xf numFmtId="0" fontId="2" fillId="46" borderId="0" xfId="0" applyFont="1" applyFill="1" applyBorder="1" applyAlignment="1" applyProtection="1">
      <alignment horizontal="center"/>
      <protection/>
    </xf>
    <xf numFmtId="3" fontId="2" fillId="0" borderId="25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0" fontId="13" fillId="59" borderId="32" xfId="0" applyFont="1" applyFill="1" applyBorder="1" applyAlignment="1">
      <alignment horizontal="center"/>
    </xf>
    <xf numFmtId="0" fontId="13" fillId="59" borderId="33" xfId="0" applyFont="1" applyFill="1" applyBorder="1" applyAlignment="1">
      <alignment horizontal="center"/>
    </xf>
    <xf numFmtId="0" fontId="13" fillId="59" borderId="32" xfId="0" applyFont="1" applyFill="1" applyBorder="1" applyAlignment="1">
      <alignment horizontal="left"/>
    </xf>
    <xf numFmtId="0" fontId="2" fillId="46" borderId="0" xfId="0" applyFont="1" applyFill="1" applyBorder="1" applyAlignment="1" applyProtection="1">
      <alignment/>
      <protection/>
    </xf>
    <xf numFmtId="0" fontId="3" fillId="46" borderId="0" xfId="0" applyFont="1" applyFill="1" applyBorder="1" applyAlignment="1" applyProtection="1">
      <alignment horizontal="left"/>
      <protection/>
    </xf>
    <xf numFmtId="3" fontId="2" fillId="46" borderId="25" xfId="0" applyNumberFormat="1" applyFont="1" applyFill="1" applyBorder="1" applyAlignment="1">
      <alignment/>
    </xf>
    <xf numFmtId="3" fontId="2" fillId="46" borderId="34" xfId="0" applyNumberFormat="1" applyFont="1" applyFill="1" applyBorder="1" applyAlignment="1">
      <alignment/>
    </xf>
    <xf numFmtId="3" fontId="59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13" fillId="59" borderId="32" xfId="0" applyFont="1" applyFill="1" applyBorder="1" applyAlignment="1">
      <alignment horizontal="center"/>
    </xf>
    <xf numFmtId="0" fontId="13" fillId="59" borderId="33" xfId="0" applyFont="1" applyFill="1" applyBorder="1" applyAlignment="1">
      <alignment horizontal="center"/>
    </xf>
    <xf numFmtId="0" fontId="13" fillId="59" borderId="32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13" fillId="59" borderId="32" xfId="0" applyFont="1" applyFill="1" applyBorder="1" applyAlignment="1">
      <alignment vertical="center"/>
    </xf>
    <xf numFmtId="0" fontId="13" fillId="59" borderId="32" xfId="0" applyFont="1" applyFill="1" applyBorder="1" applyAlignment="1">
      <alignment horizontal="center"/>
    </xf>
    <xf numFmtId="0" fontId="13" fillId="59" borderId="33" xfId="0" applyFont="1" applyFill="1" applyBorder="1" applyAlignment="1">
      <alignment horizontal="center"/>
    </xf>
    <xf numFmtId="0" fontId="13" fillId="59" borderId="32" xfId="0" applyFont="1" applyFill="1" applyBorder="1" applyAlignment="1">
      <alignment horizontal="center"/>
    </xf>
    <xf numFmtId="0" fontId="13" fillId="59" borderId="32" xfId="0" applyFont="1" applyFill="1" applyBorder="1" applyAlignment="1">
      <alignment horizontal="left"/>
    </xf>
    <xf numFmtId="0" fontId="13" fillId="59" borderId="33" xfId="0" applyFont="1" applyFill="1" applyBorder="1" applyAlignment="1">
      <alignment horizontal="left"/>
    </xf>
    <xf numFmtId="0" fontId="13" fillId="59" borderId="32" xfId="0" applyFont="1" applyFill="1" applyBorder="1" applyAlignment="1">
      <alignment horizontal="left"/>
    </xf>
  </cellXfs>
  <cellStyles count="3136">
    <cellStyle name="Normal" xfId="0"/>
    <cellStyle name="20 % - Aksentti1" xfId="15"/>
    <cellStyle name="20 % - Aksentti1 2" xfId="16"/>
    <cellStyle name="20 % - Aksentti1 3" xfId="17"/>
    <cellStyle name="20 % - Aksentti1 4" xfId="18"/>
    <cellStyle name="20 % - Aksentti1 5" xfId="19"/>
    <cellStyle name="20 % - Aksentti1 6" xfId="20"/>
    <cellStyle name="20 % - Aksentti1 7" xfId="21"/>
    <cellStyle name="20 % - Aksentti2" xfId="22"/>
    <cellStyle name="20 % - Aksentti2 2" xfId="23"/>
    <cellStyle name="20 % - Aksentti2 3" xfId="24"/>
    <cellStyle name="20 % - Aksentti2 4" xfId="25"/>
    <cellStyle name="20 % - Aksentti2 5" xfId="26"/>
    <cellStyle name="20 % - Aksentti2 6" xfId="27"/>
    <cellStyle name="20 % - Aksentti2 7" xfId="28"/>
    <cellStyle name="20 % - Aksentti3" xfId="29"/>
    <cellStyle name="20 % - Aksentti3 2" xfId="30"/>
    <cellStyle name="20 % - Aksentti3 3" xfId="31"/>
    <cellStyle name="20 % - Aksentti3 4" xfId="32"/>
    <cellStyle name="20 % - Aksentti3 5" xfId="33"/>
    <cellStyle name="20 % - Aksentti3 6" xfId="34"/>
    <cellStyle name="20 % - Aksentti3 7" xfId="35"/>
    <cellStyle name="20 % - Aksentti4" xfId="36"/>
    <cellStyle name="20 % - Aksentti4 2" xfId="37"/>
    <cellStyle name="20 % - Aksentti4 3" xfId="38"/>
    <cellStyle name="20 % - Aksentti4 4" xfId="39"/>
    <cellStyle name="20 % - Aksentti4 5" xfId="40"/>
    <cellStyle name="20 % - Aksentti4 6" xfId="41"/>
    <cellStyle name="20 % - Aksentti4 7" xfId="42"/>
    <cellStyle name="20 % - Aksentti5" xfId="43"/>
    <cellStyle name="20 % - Aksentti5 2" xfId="44"/>
    <cellStyle name="20 % - Aksentti5 3" xfId="45"/>
    <cellStyle name="20 % - Aksentti5 4" xfId="46"/>
    <cellStyle name="20 % - Aksentti5 5" xfId="47"/>
    <cellStyle name="20 % - Aksentti5 6" xfId="48"/>
    <cellStyle name="20 % - Aksentti5 7" xfId="49"/>
    <cellStyle name="20 % - Aksentti6" xfId="50"/>
    <cellStyle name="20 % - Aksentti6 2" xfId="51"/>
    <cellStyle name="20 % - Aksentti6 3" xfId="52"/>
    <cellStyle name="20 % - Aksentti6 4" xfId="53"/>
    <cellStyle name="20 % - Aksentti6 5" xfId="54"/>
    <cellStyle name="20 % - Aksentti6 6" xfId="55"/>
    <cellStyle name="20 % - Aksentti6 7" xfId="56"/>
    <cellStyle name="20% - Accent1 2" xfId="57"/>
    <cellStyle name="20% - Accent1 2 2" xfId="58"/>
    <cellStyle name="20% - Accent1 2 3" xfId="59"/>
    <cellStyle name="20% - Accent1 2 4" xfId="60"/>
    <cellStyle name="20% - Accent2 2" xfId="61"/>
    <cellStyle name="20% - Accent2 2 2" xfId="62"/>
    <cellStyle name="20% - Accent2 2 3" xfId="63"/>
    <cellStyle name="20% - Accent2 2 4" xfId="64"/>
    <cellStyle name="20% - Accent3 2" xfId="65"/>
    <cellStyle name="20% - Accent3 2 2" xfId="66"/>
    <cellStyle name="20% - Accent3 2 3" xfId="67"/>
    <cellStyle name="20% - Accent3 2 4" xfId="68"/>
    <cellStyle name="20% - Accent4 2" xfId="69"/>
    <cellStyle name="20% - Accent4 2 2" xfId="70"/>
    <cellStyle name="20% - Accent4 2 3" xfId="71"/>
    <cellStyle name="20% - Accent4 2 4" xfId="72"/>
    <cellStyle name="20% - Accent5 2" xfId="73"/>
    <cellStyle name="20% - Accent5 2 2" xfId="74"/>
    <cellStyle name="20% - Accent5 2 3" xfId="75"/>
    <cellStyle name="20% - Accent5 2 4" xfId="76"/>
    <cellStyle name="20% - Accent6 2" xfId="77"/>
    <cellStyle name="20% - Accent6 2 2" xfId="78"/>
    <cellStyle name="20% - Accent6 2 3" xfId="79"/>
    <cellStyle name="20% - Accent6 2 4" xfId="80"/>
    <cellStyle name="20% - Dekorfärg1" xfId="81"/>
    <cellStyle name="20% - Dekorfärg1 2" xfId="82"/>
    <cellStyle name="20% - Dekorfärg1 3" xfId="83"/>
    <cellStyle name="20% - Dekorfärg1 4" xfId="84"/>
    <cellStyle name="20% - Dekorfärg1 5" xfId="85"/>
    <cellStyle name="20% - Dekorfärg1 6" xfId="86"/>
    <cellStyle name="20% - Dekorfärg2" xfId="87"/>
    <cellStyle name="20% - Dekorfärg2 2" xfId="88"/>
    <cellStyle name="20% - Dekorfärg2 3" xfId="89"/>
    <cellStyle name="20% - Dekorfärg2 4" xfId="90"/>
    <cellStyle name="20% - Dekorfärg2 5" xfId="91"/>
    <cellStyle name="20% - Dekorfärg2 6" xfId="92"/>
    <cellStyle name="20% - Dekorfärg3" xfId="93"/>
    <cellStyle name="20% - Dekorfärg3 2" xfId="94"/>
    <cellStyle name="20% - Dekorfärg3 3" xfId="95"/>
    <cellStyle name="20% - Dekorfärg3 4" xfId="96"/>
    <cellStyle name="20% - Dekorfärg3 5" xfId="97"/>
    <cellStyle name="20% - Dekorfärg3 6" xfId="98"/>
    <cellStyle name="20% - Dekorfärg4" xfId="99"/>
    <cellStyle name="20% - Dekorfärg4 2" xfId="100"/>
    <cellStyle name="20% - Dekorfärg4 3" xfId="101"/>
    <cellStyle name="20% - Dekorfärg4 4" xfId="102"/>
    <cellStyle name="20% - Dekorfärg4 5" xfId="103"/>
    <cellStyle name="20% - Dekorfärg4 6" xfId="104"/>
    <cellStyle name="20% - Dekorfärg5" xfId="105"/>
    <cellStyle name="20% - Dekorfärg6" xfId="106"/>
    <cellStyle name="20% - Dekorfärg6 2" xfId="107"/>
    <cellStyle name="20% - Dekorfärg6 3" xfId="108"/>
    <cellStyle name="20% - Dekorfärg6 4" xfId="109"/>
    <cellStyle name="20% - Dekorfärg6 5" xfId="110"/>
    <cellStyle name="20% - Dekorfärg6 6" xfId="111"/>
    <cellStyle name="40 % - Aksentti1" xfId="112"/>
    <cellStyle name="40 % - Aksentti1 2" xfId="113"/>
    <cellStyle name="40 % - Aksentti1 3" xfId="114"/>
    <cellStyle name="40 % - Aksentti1 4" xfId="115"/>
    <cellStyle name="40 % - Aksentti1 5" xfId="116"/>
    <cellStyle name="40 % - Aksentti1 6" xfId="117"/>
    <cellStyle name="40 % - Aksentti1 7" xfId="118"/>
    <cellStyle name="40 % - Aksentti2" xfId="119"/>
    <cellStyle name="40 % - Aksentti2 2" xfId="120"/>
    <cellStyle name="40 % - Aksentti2 3" xfId="121"/>
    <cellStyle name="40 % - Aksentti2 4" xfId="122"/>
    <cellStyle name="40 % - Aksentti2 5" xfId="123"/>
    <cellStyle name="40 % - Aksentti2 6" xfId="124"/>
    <cellStyle name="40 % - Aksentti2 7" xfId="125"/>
    <cellStyle name="40 % - Aksentti3" xfId="126"/>
    <cellStyle name="40 % - Aksentti3 2" xfId="127"/>
    <cellStyle name="40 % - Aksentti3 3" xfId="128"/>
    <cellStyle name="40 % - Aksentti3 4" xfId="129"/>
    <cellStyle name="40 % - Aksentti3 5" xfId="130"/>
    <cellStyle name="40 % - Aksentti3 6" xfId="131"/>
    <cellStyle name="40 % - Aksentti3 7" xfId="132"/>
    <cellStyle name="40 % - Aksentti4" xfId="133"/>
    <cellStyle name="40 % - Aksentti4 2" xfId="134"/>
    <cellStyle name="40 % - Aksentti4 3" xfId="135"/>
    <cellStyle name="40 % - Aksentti4 4" xfId="136"/>
    <cellStyle name="40 % - Aksentti4 5" xfId="137"/>
    <cellStyle name="40 % - Aksentti4 6" xfId="138"/>
    <cellStyle name="40 % - Aksentti4 7" xfId="139"/>
    <cellStyle name="40 % - Aksentti5" xfId="140"/>
    <cellStyle name="40 % - Aksentti5 2" xfId="141"/>
    <cellStyle name="40 % - Aksentti5 3" xfId="142"/>
    <cellStyle name="40 % - Aksentti5 4" xfId="143"/>
    <cellStyle name="40 % - Aksentti5 5" xfId="144"/>
    <cellStyle name="40 % - Aksentti5 6" xfId="145"/>
    <cellStyle name="40 % - Aksentti5 7" xfId="146"/>
    <cellStyle name="40 % - Aksentti6" xfId="147"/>
    <cellStyle name="40 % - Aksentti6 2" xfId="148"/>
    <cellStyle name="40 % - Aksentti6 3" xfId="149"/>
    <cellStyle name="40 % - Aksentti6 4" xfId="150"/>
    <cellStyle name="40 % - Aksentti6 5" xfId="151"/>
    <cellStyle name="40 % - Aksentti6 6" xfId="152"/>
    <cellStyle name="40 % - Aksentti6 7" xfId="153"/>
    <cellStyle name="40% - Accent1 2" xfId="154"/>
    <cellStyle name="40% - Accent1 2 2" xfId="155"/>
    <cellStyle name="40% - Accent1 2 3" xfId="156"/>
    <cellStyle name="40% - Accent1 2 4" xfId="157"/>
    <cellStyle name="40% - Accent2 2" xfId="158"/>
    <cellStyle name="40% - Accent2 2 2" xfId="159"/>
    <cellStyle name="40% - Accent2 2 3" xfId="160"/>
    <cellStyle name="40% - Accent2 2 4" xfId="161"/>
    <cellStyle name="40% - Accent3 2" xfId="162"/>
    <cellStyle name="40% - Accent3 2 2" xfId="163"/>
    <cellStyle name="40% - Accent3 2 3" xfId="164"/>
    <cellStyle name="40% - Accent3 2 4" xfId="165"/>
    <cellStyle name="40% - Accent4 2" xfId="166"/>
    <cellStyle name="40% - Accent4 2 2" xfId="167"/>
    <cellStyle name="40% - Accent4 2 3" xfId="168"/>
    <cellStyle name="40% - Accent4 2 4" xfId="169"/>
    <cellStyle name="40% - Accent5 2" xfId="170"/>
    <cellStyle name="40% - Accent5 2 2" xfId="171"/>
    <cellStyle name="40% - Accent5 2 3" xfId="172"/>
    <cellStyle name="40% - Accent5 2 4" xfId="173"/>
    <cellStyle name="40% - Accent6 2" xfId="174"/>
    <cellStyle name="40% - Accent6 2 2" xfId="175"/>
    <cellStyle name="40% - Accent6 2 3" xfId="176"/>
    <cellStyle name="40% - Accent6 2 4" xfId="177"/>
    <cellStyle name="40% - Dekorfärg1" xfId="178"/>
    <cellStyle name="40% - Dekorfärg1 2" xfId="179"/>
    <cellStyle name="40% - Dekorfärg1 3" xfId="180"/>
    <cellStyle name="40% - Dekorfärg1 4" xfId="181"/>
    <cellStyle name="40% - Dekorfärg1 5" xfId="182"/>
    <cellStyle name="40% - Dekorfärg1 6" xfId="183"/>
    <cellStyle name="40% - Dekorfärg2" xfId="184"/>
    <cellStyle name="40% - Dekorfärg3" xfId="185"/>
    <cellStyle name="40% - Dekorfärg3 2" xfId="186"/>
    <cellStyle name="40% - Dekorfärg3 3" xfId="187"/>
    <cellStyle name="40% - Dekorfärg3 4" xfId="188"/>
    <cellStyle name="40% - Dekorfärg3 5" xfId="189"/>
    <cellStyle name="40% - Dekorfärg3 6" xfId="190"/>
    <cellStyle name="40% - Dekorfärg4" xfId="191"/>
    <cellStyle name="40% - Dekorfärg4 2" xfId="192"/>
    <cellStyle name="40% - Dekorfärg4 3" xfId="193"/>
    <cellStyle name="40% - Dekorfärg4 4" xfId="194"/>
    <cellStyle name="40% - Dekorfärg4 5" xfId="195"/>
    <cellStyle name="40% - Dekorfärg4 6" xfId="196"/>
    <cellStyle name="40% - Dekorfärg5" xfId="197"/>
    <cellStyle name="40% - Dekorfärg5 2" xfId="198"/>
    <cellStyle name="40% - Dekorfärg5 3" xfId="199"/>
    <cellStyle name="40% - Dekorfärg5 4" xfId="200"/>
    <cellStyle name="40% - Dekorfärg5 5" xfId="201"/>
    <cellStyle name="40% - Dekorfärg5 6" xfId="202"/>
    <cellStyle name="40% - Dekorfärg6" xfId="203"/>
    <cellStyle name="40% - Dekorfärg6 2" xfId="204"/>
    <cellStyle name="40% - Dekorfärg6 3" xfId="205"/>
    <cellStyle name="40% - Dekorfärg6 4" xfId="206"/>
    <cellStyle name="40% - Dekorfärg6 5" xfId="207"/>
    <cellStyle name="40% - Dekorfärg6 6" xfId="208"/>
    <cellStyle name="60 % - Aksentti1" xfId="209"/>
    <cellStyle name="60 % - Aksentti1 2" xfId="210"/>
    <cellStyle name="60 % - Aksentti1 3" xfId="211"/>
    <cellStyle name="60 % - Aksentti1 4" xfId="212"/>
    <cellStyle name="60 % - Aksentti1 5" xfId="213"/>
    <cellStyle name="60 % - Aksentti1 6" xfId="214"/>
    <cellStyle name="60 % - Aksentti1 7" xfId="215"/>
    <cellStyle name="60 % - Aksentti2" xfId="216"/>
    <cellStyle name="60 % - Aksentti2 2" xfId="217"/>
    <cellStyle name="60 % - Aksentti2 3" xfId="218"/>
    <cellStyle name="60 % - Aksentti2 4" xfId="219"/>
    <cellStyle name="60 % - Aksentti2 5" xfId="220"/>
    <cellStyle name="60 % - Aksentti2 6" xfId="221"/>
    <cellStyle name="60 % - Aksentti2 7" xfId="222"/>
    <cellStyle name="60 % - Aksentti3" xfId="223"/>
    <cellStyle name="60 % - Aksentti3 2" xfId="224"/>
    <cellStyle name="60 % - Aksentti3 3" xfId="225"/>
    <cellStyle name="60 % - Aksentti3 4" xfId="226"/>
    <cellStyle name="60 % - Aksentti3 5" xfId="227"/>
    <cellStyle name="60 % - Aksentti3 6" xfId="228"/>
    <cellStyle name="60 % - Aksentti3 7" xfId="229"/>
    <cellStyle name="60 % - Aksentti4" xfId="230"/>
    <cellStyle name="60 % - Aksentti4 2" xfId="231"/>
    <cellStyle name="60 % - Aksentti4 3" xfId="232"/>
    <cellStyle name="60 % - Aksentti4 4" xfId="233"/>
    <cellStyle name="60 % - Aksentti4 5" xfId="234"/>
    <cellStyle name="60 % - Aksentti4 6" xfId="235"/>
    <cellStyle name="60 % - Aksentti4 7" xfId="236"/>
    <cellStyle name="60 % - Aksentti5" xfId="237"/>
    <cellStyle name="60 % - Aksentti5 2" xfId="238"/>
    <cellStyle name="60 % - Aksentti5 3" xfId="239"/>
    <cellStyle name="60 % - Aksentti5 4" xfId="240"/>
    <cellStyle name="60 % - Aksentti5 5" xfId="241"/>
    <cellStyle name="60 % - Aksentti5 6" xfId="242"/>
    <cellStyle name="60 % - Aksentti5 7" xfId="243"/>
    <cellStyle name="60 % - Aksentti6" xfId="244"/>
    <cellStyle name="60 % - Aksentti6 2" xfId="245"/>
    <cellStyle name="60 % - Aksentti6 3" xfId="246"/>
    <cellStyle name="60 % - Aksentti6 4" xfId="247"/>
    <cellStyle name="60 % - Aksentti6 5" xfId="248"/>
    <cellStyle name="60 % - Aksentti6 6" xfId="249"/>
    <cellStyle name="60 % - Aksentti6 7" xfId="250"/>
    <cellStyle name="60% - Accent1 2" xfId="251"/>
    <cellStyle name="60% - Accent1 2 2" xfId="252"/>
    <cellStyle name="60% - Accent1 2 3" xfId="253"/>
    <cellStyle name="60% - Accent1 2 4" xfId="254"/>
    <cellStyle name="60% - Accent2 2" xfId="255"/>
    <cellStyle name="60% - Accent2 2 2" xfId="256"/>
    <cellStyle name="60% - Accent2 2 3" xfId="257"/>
    <cellStyle name="60% - Accent2 2 4" xfId="258"/>
    <cellStyle name="60% - Accent3 2" xfId="259"/>
    <cellStyle name="60% - Accent3 2 2" xfId="260"/>
    <cellStyle name="60% - Accent3 2 3" xfId="261"/>
    <cellStyle name="60% - Accent3 2 4" xfId="262"/>
    <cellStyle name="60% - Accent4 2" xfId="263"/>
    <cellStyle name="60% - Accent4 2 2" xfId="264"/>
    <cellStyle name="60% - Accent4 2 3" xfId="265"/>
    <cellStyle name="60% - Accent4 2 4" xfId="266"/>
    <cellStyle name="60% - Accent5 2" xfId="267"/>
    <cellStyle name="60% - Accent5 2 2" xfId="268"/>
    <cellStyle name="60% - Accent5 2 3" xfId="269"/>
    <cellStyle name="60% - Accent5 2 4" xfId="270"/>
    <cellStyle name="60% - Accent6 2" xfId="271"/>
    <cellStyle name="60% - Accent6 2 2" xfId="272"/>
    <cellStyle name="60% - Accent6 2 3" xfId="273"/>
    <cellStyle name="60% - Accent6 2 4" xfId="274"/>
    <cellStyle name="60% - Dekorfärg1" xfId="275"/>
    <cellStyle name="60% - Dekorfärg1 2" xfId="276"/>
    <cellStyle name="60% - Dekorfärg1 3" xfId="277"/>
    <cellStyle name="60% - Dekorfärg1 4" xfId="278"/>
    <cellStyle name="60% - Dekorfärg1 5" xfId="279"/>
    <cellStyle name="60% - Dekorfärg1 6" xfId="280"/>
    <cellStyle name="60% - Dekorfärg2" xfId="281"/>
    <cellStyle name="60% - Dekorfärg2 2" xfId="282"/>
    <cellStyle name="60% - Dekorfärg2 3" xfId="283"/>
    <cellStyle name="60% - Dekorfärg2 4" xfId="284"/>
    <cellStyle name="60% - Dekorfärg2 5" xfId="285"/>
    <cellStyle name="60% - Dekorfärg2 6" xfId="286"/>
    <cellStyle name="60% - Dekorfärg3" xfId="287"/>
    <cellStyle name="60% - Dekorfärg3 2" xfId="288"/>
    <cellStyle name="60% - Dekorfärg3 3" xfId="289"/>
    <cellStyle name="60% - Dekorfärg3 4" xfId="290"/>
    <cellStyle name="60% - Dekorfärg3 5" xfId="291"/>
    <cellStyle name="60% - Dekorfärg3 6" xfId="292"/>
    <cellStyle name="60% - Dekorfärg4" xfId="293"/>
    <cellStyle name="60% - Dekorfärg4 2" xfId="294"/>
    <cellStyle name="60% - Dekorfärg4 3" xfId="295"/>
    <cellStyle name="60% - Dekorfärg4 4" xfId="296"/>
    <cellStyle name="60% - Dekorfärg4 5" xfId="297"/>
    <cellStyle name="60% - Dekorfärg4 6" xfId="298"/>
    <cellStyle name="60% - Dekorfärg5" xfId="299"/>
    <cellStyle name="60% - Dekorfärg5 2" xfId="300"/>
    <cellStyle name="60% - Dekorfärg5 3" xfId="301"/>
    <cellStyle name="60% - Dekorfärg5 4" xfId="302"/>
    <cellStyle name="60% - Dekorfärg5 5" xfId="303"/>
    <cellStyle name="60% - Dekorfärg5 6" xfId="304"/>
    <cellStyle name="60% - Dekorfärg6" xfId="305"/>
    <cellStyle name="60% - Dekorfärg6 2" xfId="306"/>
    <cellStyle name="60% - Dekorfärg6 3" xfId="307"/>
    <cellStyle name="60% - Dekorfärg6 4" xfId="308"/>
    <cellStyle name="60% - Dekorfärg6 5" xfId="309"/>
    <cellStyle name="60% - Dekorfärg6 6" xfId="310"/>
    <cellStyle name="Accent1 2" xfId="311"/>
    <cellStyle name="Accent1 2 2" xfId="312"/>
    <cellStyle name="Accent1 2 3" xfId="313"/>
    <cellStyle name="Accent1 2 4" xfId="314"/>
    <cellStyle name="Accent2 2" xfId="315"/>
    <cellStyle name="Accent2 2 2" xfId="316"/>
    <cellStyle name="Accent2 2 3" xfId="317"/>
    <cellStyle name="Accent2 2 4" xfId="318"/>
    <cellStyle name="Accent3 2" xfId="319"/>
    <cellStyle name="Accent3 2 2" xfId="320"/>
    <cellStyle name="Accent3 2 3" xfId="321"/>
    <cellStyle name="Accent3 2 4" xfId="322"/>
    <cellStyle name="Accent4 2" xfId="323"/>
    <cellStyle name="Accent4 2 2" xfId="324"/>
    <cellStyle name="Accent4 2 3" xfId="325"/>
    <cellStyle name="Accent4 2 4" xfId="326"/>
    <cellStyle name="Accent5 2" xfId="327"/>
    <cellStyle name="Accent5 2 2" xfId="328"/>
    <cellStyle name="Accent5 2 3" xfId="329"/>
    <cellStyle name="Accent5 2 4" xfId="330"/>
    <cellStyle name="Accent6 2" xfId="331"/>
    <cellStyle name="Accent6 2 2" xfId="332"/>
    <cellStyle name="Accent6 2 3" xfId="333"/>
    <cellStyle name="Accent6 2 4" xfId="334"/>
    <cellStyle name="Aksentti1" xfId="335"/>
    <cellStyle name="Aksentti1 2" xfId="336"/>
    <cellStyle name="Aksentti1 3" xfId="337"/>
    <cellStyle name="Aksentti1 4" xfId="338"/>
    <cellStyle name="Aksentti1 5" xfId="339"/>
    <cellStyle name="Aksentti1 6" xfId="340"/>
    <cellStyle name="Aksentti1 7" xfId="341"/>
    <cellStyle name="Aksentti2" xfId="342"/>
    <cellStyle name="Aksentti2 2" xfId="343"/>
    <cellStyle name="Aksentti2 3" xfId="344"/>
    <cellStyle name="Aksentti2 4" xfId="345"/>
    <cellStyle name="Aksentti2 5" xfId="346"/>
    <cellStyle name="Aksentti2 6" xfId="347"/>
    <cellStyle name="Aksentti2 7" xfId="348"/>
    <cellStyle name="Aksentti3" xfId="349"/>
    <cellStyle name="Aksentti3 2" xfId="350"/>
    <cellStyle name="Aksentti3 3" xfId="351"/>
    <cellStyle name="Aksentti3 4" xfId="352"/>
    <cellStyle name="Aksentti3 5" xfId="353"/>
    <cellStyle name="Aksentti3 6" xfId="354"/>
    <cellStyle name="Aksentti3 7" xfId="355"/>
    <cellStyle name="Aksentti4" xfId="356"/>
    <cellStyle name="Aksentti4 2" xfId="357"/>
    <cellStyle name="Aksentti4 3" xfId="358"/>
    <cellStyle name="Aksentti4 4" xfId="359"/>
    <cellStyle name="Aksentti4 5" xfId="360"/>
    <cellStyle name="Aksentti4 6" xfId="361"/>
    <cellStyle name="Aksentti4 7" xfId="362"/>
    <cellStyle name="Aksentti5" xfId="363"/>
    <cellStyle name="Aksentti5 2" xfId="364"/>
    <cellStyle name="Aksentti5 3" xfId="365"/>
    <cellStyle name="Aksentti5 4" xfId="366"/>
    <cellStyle name="Aksentti5 5" xfId="367"/>
    <cellStyle name="Aksentti5 6" xfId="368"/>
    <cellStyle name="Aksentti5 7" xfId="369"/>
    <cellStyle name="Aksentti6" xfId="370"/>
    <cellStyle name="Aksentti6 2" xfId="371"/>
    <cellStyle name="Aksentti6 3" xfId="372"/>
    <cellStyle name="Aksentti6 4" xfId="373"/>
    <cellStyle name="Aksentti6 5" xfId="374"/>
    <cellStyle name="Aksentti6 6" xfId="375"/>
    <cellStyle name="Aksentti6 7" xfId="376"/>
    <cellStyle name="Anteckning" xfId="377"/>
    <cellStyle name="Anteckning 2" xfId="378"/>
    <cellStyle name="Anteckning 3" xfId="379"/>
    <cellStyle name="Anteckning 4" xfId="380"/>
    <cellStyle name="Anteckning 5" xfId="381"/>
    <cellStyle name="Anteckning 6" xfId="382"/>
    <cellStyle name="Bad 2" xfId="383"/>
    <cellStyle name="Bad 2 2" xfId="384"/>
    <cellStyle name="Bad 2 3" xfId="385"/>
    <cellStyle name="Bad 2 4" xfId="386"/>
    <cellStyle name="Beräkning" xfId="387"/>
    <cellStyle name="Beräkning 2" xfId="388"/>
    <cellStyle name="Beräkning 3" xfId="389"/>
    <cellStyle name="Beräkning 4" xfId="390"/>
    <cellStyle name="Beräkning 5" xfId="391"/>
    <cellStyle name="Beräkning 6" xfId="392"/>
    <cellStyle name="Bra" xfId="393"/>
    <cellStyle name="Bra 2" xfId="394"/>
    <cellStyle name="Bra 3" xfId="395"/>
    <cellStyle name="Bra 4" xfId="396"/>
    <cellStyle name="Bra 5" xfId="397"/>
    <cellStyle name="Bra 6" xfId="398"/>
    <cellStyle name="Calculation 2" xfId="399"/>
    <cellStyle name="Calculation 2 2" xfId="400"/>
    <cellStyle name="Calculation 2 3" xfId="401"/>
    <cellStyle name="Calculation 2 4" xfId="402"/>
    <cellStyle name="Check Cell 2" xfId="403"/>
    <cellStyle name="Check Cell 2 2" xfId="404"/>
    <cellStyle name="Check Cell 2 3" xfId="405"/>
    <cellStyle name="Check Cell 2 4" xfId="406"/>
    <cellStyle name="Comma 2" xfId="407"/>
    <cellStyle name="Comma 2 2" xfId="408"/>
    <cellStyle name="Comma 2 3" xfId="409"/>
    <cellStyle name="Comma 2 4" xfId="410"/>
    <cellStyle name="Comma 2 5" xfId="411"/>
    <cellStyle name="Comma 3" xfId="412"/>
    <cellStyle name="Comma 3 2" xfId="413"/>
    <cellStyle name="Comma 3 3" xfId="414"/>
    <cellStyle name="Comma 4" xfId="415"/>
    <cellStyle name="Comma 4 2" xfId="416"/>
    <cellStyle name="Comma 4 3" xfId="417"/>
    <cellStyle name="Dålig" xfId="418"/>
    <cellStyle name="Dålig 2" xfId="419"/>
    <cellStyle name="Dålig 3" xfId="420"/>
    <cellStyle name="Dålig 4" xfId="421"/>
    <cellStyle name="Dålig 5" xfId="422"/>
    <cellStyle name="Dålig 6" xfId="423"/>
    <cellStyle name="Comma" xfId="424"/>
    <cellStyle name="Comma [0]" xfId="425"/>
    <cellStyle name="Erotin 2" xfId="426"/>
    <cellStyle name="Erotin 2 2" xfId="427"/>
    <cellStyle name="Euro" xfId="428"/>
    <cellStyle name="Euro 2" xfId="429"/>
    <cellStyle name="Euro 3" xfId="430"/>
    <cellStyle name="Euro 3 2" xfId="431"/>
    <cellStyle name="Euro 4" xfId="432"/>
    <cellStyle name="Euro 5" xfId="433"/>
    <cellStyle name="Euro 6" xfId="434"/>
    <cellStyle name="Euro 7" xfId="435"/>
    <cellStyle name="Euro 8" xfId="436"/>
    <cellStyle name="Explanatory Text 2" xfId="437"/>
    <cellStyle name="Explanatory Text 2 2" xfId="438"/>
    <cellStyle name="Explanatory Text 2 3" xfId="439"/>
    <cellStyle name="Explanatory Text 2 4" xfId="440"/>
    <cellStyle name="Färg1" xfId="441"/>
    <cellStyle name="Färg1 2" xfId="442"/>
    <cellStyle name="Färg1 3" xfId="443"/>
    <cellStyle name="Färg1 4" xfId="444"/>
    <cellStyle name="Färg1 5" xfId="445"/>
    <cellStyle name="Färg1 6" xfId="446"/>
    <cellStyle name="Färg2" xfId="447"/>
    <cellStyle name="Färg2 2" xfId="448"/>
    <cellStyle name="Färg2 3" xfId="449"/>
    <cellStyle name="Färg2 4" xfId="450"/>
    <cellStyle name="Färg2 5" xfId="451"/>
    <cellStyle name="Färg2 6" xfId="452"/>
    <cellStyle name="Färg3" xfId="453"/>
    <cellStyle name="Färg3 2" xfId="454"/>
    <cellStyle name="Färg3 3" xfId="455"/>
    <cellStyle name="Färg3 4" xfId="456"/>
    <cellStyle name="Färg3 5" xfId="457"/>
    <cellStyle name="Färg3 6" xfId="458"/>
    <cellStyle name="Färg4" xfId="459"/>
    <cellStyle name="Färg4 2" xfId="460"/>
    <cellStyle name="Färg4 3" xfId="461"/>
    <cellStyle name="Färg4 4" xfId="462"/>
    <cellStyle name="Färg4 5" xfId="463"/>
    <cellStyle name="Färg4 6" xfId="464"/>
    <cellStyle name="Färg5" xfId="465"/>
    <cellStyle name="Färg6" xfId="466"/>
    <cellStyle name="Färg6 2" xfId="467"/>
    <cellStyle name="Färg6 3" xfId="468"/>
    <cellStyle name="Färg6 4" xfId="469"/>
    <cellStyle name="Färg6 5" xfId="470"/>
    <cellStyle name="Färg6 6" xfId="471"/>
    <cellStyle name="Följde hyperlänken" xfId="472"/>
    <cellStyle name="Följde hyperlänken 10" xfId="473"/>
    <cellStyle name="Följde hyperlänken 11" xfId="474"/>
    <cellStyle name="Följde hyperlänken 12" xfId="475"/>
    <cellStyle name="Följde hyperlänken 13" xfId="476"/>
    <cellStyle name="Följde hyperlänken 14" xfId="477"/>
    <cellStyle name="Följde hyperlänken 15" xfId="478"/>
    <cellStyle name="Följde hyperlänken 16" xfId="479"/>
    <cellStyle name="Följde hyperlänken 17" xfId="480"/>
    <cellStyle name="Följde hyperlänken 18" xfId="481"/>
    <cellStyle name="Följde hyperlänken 19" xfId="482"/>
    <cellStyle name="Följde hyperlänken 2" xfId="483"/>
    <cellStyle name="Följde hyperlänken 2 10" xfId="484"/>
    <cellStyle name="Följde hyperlänken 2 11" xfId="485"/>
    <cellStyle name="Följde hyperlänken 2 12" xfId="486"/>
    <cellStyle name="Följde hyperlänken 2 2" xfId="487"/>
    <cellStyle name="Följde hyperlänken 2 3" xfId="488"/>
    <cellStyle name="Följde hyperlänken 2 4" xfId="489"/>
    <cellStyle name="Följde hyperlänken 2 5" xfId="490"/>
    <cellStyle name="Följde hyperlänken 2 6" xfId="491"/>
    <cellStyle name="Följde hyperlänken 2 7" xfId="492"/>
    <cellStyle name="Följde hyperlänken 2 8" xfId="493"/>
    <cellStyle name="Följde hyperlänken 2 9" xfId="494"/>
    <cellStyle name="Följde hyperlänken 20" xfId="495"/>
    <cellStyle name="Följde hyperlänken 21" xfId="496"/>
    <cellStyle name="Följde hyperlänken 22" xfId="497"/>
    <cellStyle name="Följde hyperlänken 23" xfId="498"/>
    <cellStyle name="Följde hyperlänken 24" xfId="499"/>
    <cellStyle name="Följde hyperlänken 25" xfId="500"/>
    <cellStyle name="Följde hyperlänken 26" xfId="501"/>
    <cellStyle name="Följde hyperlänken 27" xfId="502"/>
    <cellStyle name="Följde hyperlänken 28" xfId="503"/>
    <cellStyle name="Följde hyperlänken 29" xfId="504"/>
    <cellStyle name="Följde hyperlänken 3" xfId="505"/>
    <cellStyle name="Följde hyperlänken 3 10" xfId="506"/>
    <cellStyle name="Följde hyperlänken 3 11" xfId="507"/>
    <cellStyle name="Följde hyperlänken 3 12" xfId="508"/>
    <cellStyle name="Följde hyperlänken 3 13" xfId="509"/>
    <cellStyle name="Följde hyperlänken 3 14" xfId="510"/>
    <cellStyle name="Följde hyperlänken 3 2" xfId="511"/>
    <cellStyle name="Följde hyperlänken 3 3" xfId="512"/>
    <cellStyle name="Följde hyperlänken 3 4" xfId="513"/>
    <cellStyle name="Följde hyperlänken 3 5" xfId="514"/>
    <cellStyle name="Följde hyperlänken 3 6" xfId="515"/>
    <cellStyle name="Följde hyperlänken 3 7" xfId="516"/>
    <cellStyle name="Följde hyperlänken 3 8" xfId="517"/>
    <cellStyle name="Följde hyperlänken 3 9" xfId="518"/>
    <cellStyle name="Följde hyperlänken 30" xfId="519"/>
    <cellStyle name="Följde hyperlänken 31" xfId="520"/>
    <cellStyle name="Följde hyperlänken 32" xfId="521"/>
    <cellStyle name="Följde hyperlänken 33" xfId="522"/>
    <cellStyle name="Följde hyperlänken 34" xfId="523"/>
    <cellStyle name="Följde hyperlänken 35" xfId="524"/>
    <cellStyle name="Följde hyperlänken 36" xfId="525"/>
    <cellStyle name="Följde hyperlänken 37" xfId="526"/>
    <cellStyle name="Följde hyperlänken 38" xfId="527"/>
    <cellStyle name="Följde hyperlänken 39" xfId="528"/>
    <cellStyle name="Följde hyperlänken 4" xfId="529"/>
    <cellStyle name="Följde hyperlänken 4 2" xfId="530"/>
    <cellStyle name="Följde hyperlänken 4 3" xfId="531"/>
    <cellStyle name="Följde hyperlänken 4 4" xfId="532"/>
    <cellStyle name="Följde hyperlänken 4 5" xfId="533"/>
    <cellStyle name="Följde hyperlänken 4 6" xfId="534"/>
    <cellStyle name="Följde hyperlänken 4 7" xfId="535"/>
    <cellStyle name="Följde hyperlänken 4 8" xfId="536"/>
    <cellStyle name="Följde hyperlänken 4 9" xfId="537"/>
    <cellStyle name="Följde hyperlänken 40" xfId="538"/>
    <cellStyle name="Följde hyperlänken 41" xfId="539"/>
    <cellStyle name="Följde hyperlänken 42" xfId="540"/>
    <cellStyle name="Följde hyperlänken 43" xfId="541"/>
    <cellStyle name="Följde hyperlänken 44" xfId="542"/>
    <cellStyle name="Följde hyperlänken 45" xfId="543"/>
    <cellStyle name="Följde hyperlänken 46" xfId="544"/>
    <cellStyle name="Följde hyperlänken 47" xfId="545"/>
    <cellStyle name="Följde hyperlänken 48" xfId="546"/>
    <cellStyle name="Följde hyperlänken 49" xfId="547"/>
    <cellStyle name="Följde hyperlänken 5" xfId="548"/>
    <cellStyle name="Följde hyperlänken 5 2" xfId="549"/>
    <cellStyle name="Följde hyperlänken 5 3" xfId="550"/>
    <cellStyle name="Följde hyperlänken 5 4" xfId="551"/>
    <cellStyle name="Följde hyperlänken 5 5" xfId="552"/>
    <cellStyle name="Följde hyperlänken 5 6" xfId="553"/>
    <cellStyle name="Följde hyperlänken 5 7" xfId="554"/>
    <cellStyle name="Följde hyperlänken 5 8" xfId="555"/>
    <cellStyle name="Följde hyperlänken 5 9" xfId="556"/>
    <cellStyle name="Följde hyperlänken 50" xfId="557"/>
    <cellStyle name="Följde hyperlänken 51" xfId="558"/>
    <cellStyle name="Följde hyperlänken 52" xfId="559"/>
    <cellStyle name="Följde hyperlänken 53" xfId="560"/>
    <cellStyle name="Följde hyperlänken 54" xfId="561"/>
    <cellStyle name="Följde hyperlänken 55" xfId="562"/>
    <cellStyle name="Följde hyperlänken 56" xfId="563"/>
    <cellStyle name="Följde hyperlänken 57" xfId="564"/>
    <cellStyle name="Följde hyperlänken 58" xfId="565"/>
    <cellStyle name="Följde hyperlänken 59" xfId="566"/>
    <cellStyle name="Följde hyperlänken 6" xfId="567"/>
    <cellStyle name="Följde hyperlänken 6 2" xfId="568"/>
    <cellStyle name="Följde hyperlänken 6 3" xfId="569"/>
    <cellStyle name="Följde hyperlänken 6 4" xfId="570"/>
    <cellStyle name="Följde hyperlänken 6 5" xfId="571"/>
    <cellStyle name="Följde hyperlänken 6 6" xfId="572"/>
    <cellStyle name="Följde hyperlänken 6 7" xfId="573"/>
    <cellStyle name="Följde hyperlänken 6 8" xfId="574"/>
    <cellStyle name="Följde hyperlänken 6 9" xfId="575"/>
    <cellStyle name="Följde hyperlänken 60" xfId="576"/>
    <cellStyle name="Följde hyperlänken 61" xfId="577"/>
    <cellStyle name="Följde hyperlänken 62" xfId="578"/>
    <cellStyle name="Följde hyperlänken 63" xfId="579"/>
    <cellStyle name="Följde hyperlänken 64" xfId="580"/>
    <cellStyle name="Följde hyperlänken 65" xfId="581"/>
    <cellStyle name="Följde hyperlänken 66" xfId="582"/>
    <cellStyle name="Följde hyperlänken 67" xfId="583"/>
    <cellStyle name="Följde hyperlänken 68" xfId="584"/>
    <cellStyle name="Följde hyperlänken 69" xfId="585"/>
    <cellStyle name="Följde hyperlänken 7" xfId="586"/>
    <cellStyle name="Följde hyperlänken 7 2" xfId="587"/>
    <cellStyle name="Följde hyperlänken 7 3" xfId="588"/>
    <cellStyle name="Följde hyperlänken 7 4" xfId="589"/>
    <cellStyle name="Följde hyperlänken 7 5" xfId="590"/>
    <cellStyle name="Följde hyperlänken 7 6" xfId="591"/>
    <cellStyle name="Följde hyperlänken 7 7" xfId="592"/>
    <cellStyle name="Följde hyperlänken 7 8" xfId="593"/>
    <cellStyle name="Följde hyperlänken 7 9" xfId="594"/>
    <cellStyle name="Följde hyperlänken 70" xfId="595"/>
    <cellStyle name="Följde hyperlänken 71" xfId="596"/>
    <cellStyle name="Följde hyperlänken 72" xfId="597"/>
    <cellStyle name="Följde hyperlänken 73" xfId="598"/>
    <cellStyle name="Följde hyperlänken 74" xfId="599"/>
    <cellStyle name="Följde hyperlänken 75" xfId="600"/>
    <cellStyle name="Följde hyperlänken 76" xfId="601"/>
    <cellStyle name="Följde hyperlänken 77" xfId="602"/>
    <cellStyle name="Följde hyperlänken 78" xfId="603"/>
    <cellStyle name="Följde hyperlänken 79" xfId="604"/>
    <cellStyle name="Följde hyperlänken 8" xfId="605"/>
    <cellStyle name="Följde hyperlänken 80" xfId="606"/>
    <cellStyle name="Följde hyperlänken 81" xfId="607"/>
    <cellStyle name="Följde hyperlänken 82" xfId="608"/>
    <cellStyle name="Följde hyperlänken 83" xfId="609"/>
    <cellStyle name="Följde hyperlänken 84" xfId="610"/>
    <cellStyle name="Följde hyperlänken 85" xfId="611"/>
    <cellStyle name="Följde hyperlänken 86" xfId="612"/>
    <cellStyle name="Följde hyperlänken 87" xfId="613"/>
    <cellStyle name="Följde hyperlänken 88" xfId="614"/>
    <cellStyle name="Följde hyperlänken 89" xfId="615"/>
    <cellStyle name="Följde hyperlänken 9" xfId="616"/>
    <cellStyle name="Förklarande text" xfId="617"/>
    <cellStyle name="Good 2" xfId="618"/>
    <cellStyle name="Good 2 2" xfId="619"/>
    <cellStyle name="Good 2 3" xfId="620"/>
    <cellStyle name="Good 2 4" xfId="621"/>
    <cellStyle name="Heading 1 2" xfId="622"/>
    <cellStyle name="Heading 1 2 2" xfId="623"/>
    <cellStyle name="Heading 1 2 3" xfId="624"/>
    <cellStyle name="Heading 1 2 4" xfId="625"/>
    <cellStyle name="Heading 2 2" xfId="626"/>
    <cellStyle name="Heading 2 2 2" xfId="627"/>
    <cellStyle name="Heading 2 2 3" xfId="628"/>
    <cellStyle name="Heading 2 2 4" xfId="629"/>
    <cellStyle name="Heading 3 2" xfId="630"/>
    <cellStyle name="Heading 3 2 2" xfId="631"/>
    <cellStyle name="Heading 3 2 3" xfId="632"/>
    <cellStyle name="Heading 3 2 4" xfId="633"/>
    <cellStyle name="Heading 4 2" xfId="634"/>
    <cellStyle name="Heading 4 2 2" xfId="635"/>
    <cellStyle name="Heading 4 2 3" xfId="636"/>
    <cellStyle name="Heading 4 2 4" xfId="637"/>
    <cellStyle name="Huomautus" xfId="638"/>
    <cellStyle name="Huomautus 2" xfId="639"/>
    <cellStyle name="Huomautus 3" xfId="640"/>
    <cellStyle name="Huomautus 4" xfId="641"/>
    <cellStyle name="Huomautus 5" xfId="642"/>
    <cellStyle name="Huomautus 6" xfId="643"/>
    <cellStyle name="Huomautus 7" xfId="644"/>
    <cellStyle name="Huono" xfId="645"/>
    <cellStyle name="Huono 2" xfId="646"/>
    <cellStyle name="Huono 3" xfId="647"/>
    <cellStyle name="Huono 4" xfId="648"/>
    <cellStyle name="Huono 5" xfId="649"/>
    <cellStyle name="Huono 6" xfId="650"/>
    <cellStyle name="Huono 7" xfId="651"/>
    <cellStyle name="Hyperlink 2" xfId="652"/>
    <cellStyle name="Hyperlänk" xfId="653"/>
    <cellStyle name="Hyperlänk 10" xfId="654"/>
    <cellStyle name="Hyperlänk 11" xfId="655"/>
    <cellStyle name="Hyperlänk 12" xfId="656"/>
    <cellStyle name="Hyperlänk 13" xfId="657"/>
    <cellStyle name="Hyperlänk 14" xfId="658"/>
    <cellStyle name="Hyperlänk 15" xfId="659"/>
    <cellStyle name="Hyperlänk 16" xfId="660"/>
    <cellStyle name="Hyperlänk 17" xfId="661"/>
    <cellStyle name="Hyperlänk 18" xfId="662"/>
    <cellStyle name="Hyperlänk 19" xfId="663"/>
    <cellStyle name="Hyperlänk 2" xfId="664"/>
    <cellStyle name="Hyperlänk 2 10" xfId="665"/>
    <cellStyle name="Hyperlänk 2 11" xfId="666"/>
    <cellStyle name="Hyperlänk 2 12" xfId="667"/>
    <cellStyle name="Hyperlänk 2 2" xfId="668"/>
    <cellStyle name="Hyperlänk 2 3" xfId="669"/>
    <cellStyle name="Hyperlänk 2 4" xfId="670"/>
    <cellStyle name="Hyperlänk 2 5" xfId="671"/>
    <cellStyle name="Hyperlänk 2 6" xfId="672"/>
    <cellStyle name="Hyperlänk 2 7" xfId="673"/>
    <cellStyle name="Hyperlänk 2 8" xfId="674"/>
    <cellStyle name="Hyperlänk 2 9" xfId="675"/>
    <cellStyle name="Hyperlänk 20" xfId="676"/>
    <cellStyle name="Hyperlänk 21" xfId="677"/>
    <cellStyle name="Hyperlänk 22" xfId="678"/>
    <cellStyle name="Hyperlänk 23" xfId="679"/>
    <cellStyle name="Hyperlänk 24" xfId="680"/>
    <cellStyle name="Hyperlänk 25" xfId="681"/>
    <cellStyle name="Hyperlänk 26" xfId="682"/>
    <cellStyle name="Hyperlänk 27" xfId="683"/>
    <cellStyle name="Hyperlänk 28" xfId="684"/>
    <cellStyle name="Hyperlänk 29" xfId="685"/>
    <cellStyle name="Hyperlänk 3" xfId="686"/>
    <cellStyle name="Hyperlänk 3 10" xfId="687"/>
    <cellStyle name="Hyperlänk 3 11" xfId="688"/>
    <cellStyle name="Hyperlänk 3 12" xfId="689"/>
    <cellStyle name="Hyperlänk 3 2" xfId="690"/>
    <cellStyle name="Hyperlänk 3 3" xfId="691"/>
    <cellStyle name="Hyperlänk 3 4" xfId="692"/>
    <cellStyle name="Hyperlänk 3 5" xfId="693"/>
    <cellStyle name="Hyperlänk 3 6" xfId="694"/>
    <cellStyle name="Hyperlänk 3 7" xfId="695"/>
    <cellStyle name="Hyperlänk 3 8" xfId="696"/>
    <cellStyle name="Hyperlänk 3 9" xfId="697"/>
    <cellStyle name="Hyperlänk 30" xfId="698"/>
    <cellStyle name="Hyperlänk 31" xfId="699"/>
    <cellStyle name="Hyperlänk 32" xfId="700"/>
    <cellStyle name="Hyperlänk 33" xfId="701"/>
    <cellStyle name="Hyperlänk 34" xfId="702"/>
    <cellStyle name="Hyperlänk 35" xfId="703"/>
    <cellStyle name="Hyperlänk 36" xfId="704"/>
    <cellStyle name="Hyperlänk 37" xfId="705"/>
    <cellStyle name="Hyperlänk 38" xfId="706"/>
    <cellStyle name="Hyperlänk 39" xfId="707"/>
    <cellStyle name="Hyperlänk 4" xfId="708"/>
    <cellStyle name="Hyperlänk 4 2" xfId="709"/>
    <cellStyle name="Hyperlänk 4 3" xfId="710"/>
    <cellStyle name="Hyperlänk 4 4" xfId="711"/>
    <cellStyle name="Hyperlänk 4 5" xfId="712"/>
    <cellStyle name="Hyperlänk 4 6" xfId="713"/>
    <cellStyle name="Hyperlänk 4 7" xfId="714"/>
    <cellStyle name="Hyperlänk 4 8" xfId="715"/>
    <cellStyle name="Hyperlänk 4 9" xfId="716"/>
    <cellStyle name="Hyperlänk 40" xfId="717"/>
    <cellStyle name="Hyperlänk 41" xfId="718"/>
    <cellStyle name="Hyperlänk 42" xfId="719"/>
    <cellStyle name="Hyperlänk 43" xfId="720"/>
    <cellStyle name="Hyperlänk 44" xfId="721"/>
    <cellStyle name="Hyperlänk 45" xfId="722"/>
    <cellStyle name="Hyperlänk 46" xfId="723"/>
    <cellStyle name="Hyperlänk 47" xfId="724"/>
    <cellStyle name="Hyperlänk 48" xfId="725"/>
    <cellStyle name="Hyperlänk 49" xfId="726"/>
    <cellStyle name="Hyperlänk 5" xfId="727"/>
    <cellStyle name="Hyperlänk 5 2" xfId="728"/>
    <cellStyle name="Hyperlänk 5 3" xfId="729"/>
    <cellStyle name="Hyperlänk 5 4" xfId="730"/>
    <cellStyle name="Hyperlänk 5 5" xfId="731"/>
    <cellStyle name="Hyperlänk 5 6" xfId="732"/>
    <cellStyle name="Hyperlänk 5 7" xfId="733"/>
    <cellStyle name="Hyperlänk 5 8" xfId="734"/>
    <cellStyle name="Hyperlänk 5 9" xfId="735"/>
    <cellStyle name="Hyperlänk 50" xfId="736"/>
    <cellStyle name="Hyperlänk 51" xfId="737"/>
    <cellStyle name="Hyperlänk 52" xfId="738"/>
    <cellStyle name="Hyperlänk 53" xfId="739"/>
    <cellStyle name="Hyperlänk 54" xfId="740"/>
    <cellStyle name="Hyperlänk 55" xfId="741"/>
    <cellStyle name="Hyperlänk 56" xfId="742"/>
    <cellStyle name="Hyperlänk 57" xfId="743"/>
    <cellStyle name="Hyperlänk 58" xfId="744"/>
    <cellStyle name="Hyperlänk 59" xfId="745"/>
    <cellStyle name="Hyperlänk 6" xfId="746"/>
    <cellStyle name="Hyperlänk 6 2" xfId="747"/>
    <cellStyle name="Hyperlänk 6 3" xfId="748"/>
    <cellStyle name="Hyperlänk 6 4" xfId="749"/>
    <cellStyle name="Hyperlänk 6 5" xfId="750"/>
    <cellStyle name="Hyperlänk 6 6" xfId="751"/>
    <cellStyle name="Hyperlänk 6 7" xfId="752"/>
    <cellStyle name="Hyperlänk 6 8" xfId="753"/>
    <cellStyle name="Hyperlänk 6 9" xfId="754"/>
    <cellStyle name="Hyperlänk 60" xfId="755"/>
    <cellStyle name="Hyperlänk 61" xfId="756"/>
    <cellStyle name="Hyperlänk 62" xfId="757"/>
    <cellStyle name="Hyperlänk 63" xfId="758"/>
    <cellStyle name="Hyperlänk 64" xfId="759"/>
    <cellStyle name="Hyperlänk 65" xfId="760"/>
    <cellStyle name="Hyperlänk 66" xfId="761"/>
    <cellStyle name="Hyperlänk 67" xfId="762"/>
    <cellStyle name="Hyperlänk 68" xfId="763"/>
    <cellStyle name="Hyperlänk 69" xfId="764"/>
    <cellStyle name="Hyperlänk 7" xfId="765"/>
    <cellStyle name="Hyperlänk 7 2" xfId="766"/>
    <cellStyle name="Hyperlänk 7 3" xfId="767"/>
    <cellStyle name="Hyperlänk 7 4" xfId="768"/>
    <cellStyle name="Hyperlänk 7 5" xfId="769"/>
    <cellStyle name="Hyperlänk 7 6" xfId="770"/>
    <cellStyle name="Hyperlänk 7 7" xfId="771"/>
    <cellStyle name="Hyperlänk 7 8" xfId="772"/>
    <cellStyle name="Hyperlänk 7 9" xfId="773"/>
    <cellStyle name="Hyperlänk 70" xfId="774"/>
    <cellStyle name="Hyperlänk 71" xfId="775"/>
    <cellStyle name="Hyperlänk 72" xfId="776"/>
    <cellStyle name="Hyperlänk 73" xfId="777"/>
    <cellStyle name="Hyperlänk 74" xfId="778"/>
    <cellStyle name="Hyperlänk 75" xfId="779"/>
    <cellStyle name="Hyperlänk 76" xfId="780"/>
    <cellStyle name="Hyperlänk 77" xfId="781"/>
    <cellStyle name="Hyperlänk 78" xfId="782"/>
    <cellStyle name="Hyperlänk 79" xfId="783"/>
    <cellStyle name="Hyperlänk 8" xfId="784"/>
    <cellStyle name="Hyperlänk 80" xfId="785"/>
    <cellStyle name="Hyperlänk 81" xfId="786"/>
    <cellStyle name="Hyperlänk 82" xfId="787"/>
    <cellStyle name="Hyperlänk 83" xfId="788"/>
    <cellStyle name="Hyperlänk 84" xfId="789"/>
    <cellStyle name="Hyperlänk 85" xfId="790"/>
    <cellStyle name="Hyperlänk 86" xfId="791"/>
    <cellStyle name="Hyperlänk 87" xfId="792"/>
    <cellStyle name="Hyperlänk 88" xfId="793"/>
    <cellStyle name="Hyperlänk 89" xfId="794"/>
    <cellStyle name="Hyperlänk 9" xfId="795"/>
    <cellStyle name="Hyvä" xfId="796"/>
    <cellStyle name="Hyvä 2" xfId="797"/>
    <cellStyle name="Hyvä 3" xfId="798"/>
    <cellStyle name="Hyvä 4" xfId="799"/>
    <cellStyle name="Hyvä 5" xfId="800"/>
    <cellStyle name="Hyvä 6" xfId="801"/>
    <cellStyle name="Hyvä 7" xfId="802"/>
    <cellStyle name="Indata" xfId="803"/>
    <cellStyle name="Indata 2" xfId="804"/>
    <cellStyle name="Indata 3" xfId="805"/>
    <cellStyle name="Indata 4" xfId="806"/>
    <cellStyle name="Indata 5" xfId="807"/>
    <cellStyle name="Indata 6" xfId="808"/>
    <cellStyle name="Inmatning" xfId="809"/>
    <cellStyle name="Input 2" xfId="810"/>
    <cellStyle name="Input 2 2" xfId="811"/>
    <cellStyle name="Input 2 3" xfId="812"/>
    <cellStyle name="Input 2 4" xfId="813"/>
    <cellStyle name="Kontrollcell" xfId="814"/>
    <cellStyle name="Laskenta" xfId="815"/>
    <cellStyle name="Laskenta 2" xfId="816"/>
    <cellStyle name="Laskenta 3" xfId="817"/>
    <cellStyle name="Laskenta 4" xfId="818"/>
    <cellStyle name="Laskenta 5" xfId="819"/>
    <cellStyle name="Laskenta 6" xfId="820"/>
    <cellStyle name="Laskenta 7" xfId="821"/>
    <cellStyle name="Linked Cell 2" xfId="822"/>
    <cellStyle name="Linked Cell 2 2" xfId="823"/>
    <cellStyle name="Linked Cell 2 3" xfId="824"/>
    <cellStyle name="Linked Cell 2 4" xfId="825"/>
    <cellStyle name="Linkitetty solu" xfId="826"/>
    <cellStyle name="Linkitetty solu 2" xfId="827"/>
    <cellStyle name="Linkitetty solu 3" xfId="828"/>
    <cellStyle name="Linkitetty solu 4" xfId="829"/>
    <cellStyle name="Linkitetty solu 5" xfId="830"/>
    <cellStyle name="Linkitetty solu 6" xfId="831"/>
    <cellStyle name="Linkitetty solu 7" xfId="832"/>
    <cellStyle name="Länkad cell" xfId="833"/>
    <cellStyle name="Länkad cell 2" xfId="834"/>
    <cellStyle name="Länkad cell 3" xfId="835"/>
    <cellStyle name="Länkad cell 4" xfId="836"/>
    <cellStyle name="Länkad cell 5" xfId="837"/>
    <cellStyle name="Länkad cell 6" xfId="838"/>
    <cellStyle name="Milliers [0]_3A_NumeratorReport_Option1_040611" xfId="839"/>
    <cellStyle name="Milliers_3A_NumeratorReport_Option1_040611" xfId="840"/>
    <cellStyle name="Monétaire [0]_3A_NumeratorReport_Option1_040611" xfId="841"/>
    <cellStyle name="Monétaire_3A_NumeratorReport_Option1_040611" xfId="842"/>
    <cellStyle name="Määrittämätön" xfId="843"/>
    <cellStyle name="Neutraali" xfId="844"/>
    <cellStyle name="Neutraali 2" xfId="845"/>
    <cellStyle name="Neutraali 3" xfId="846"/>
    <cellStyle name="Neutraali 4" xfId="847"/>
    <cellStyle name="Neutraali 5" xfId="848"/>
    <cellStyle name="Neutraali 6" xfId="849"/>
    <cellStyle name="Neutraali 7" xfId="850"/>
    <cellStyle name="Neutral 2" xfId="851"/>
    <cellStyle name="Neutral 2 2" xfId="852"/>
    <cellStyle name="Neutral 2 3" xfId="853"/>
    <cellStyle name="Neutral 2 4" xfId="854"/>
    <cellStyle name="Neutral 3" xfId="855"/>
    <cellStyle name="Neutral 4" xfId="856"/>
    <cellStyle name="Neutral 5" xfId="857"/>
    <cellStyle name="Neutral 6" xfId="858"/>
    <cellStyle name="Neutral 7" xfId="859"/>
    <cellStyle name="Normaali 10" xfId="860"/>
    <cellStyle name="Normaali 10 2" xfId="861"/>
    <cellStyle name="Normaali 10 2 2" xfId="862"/>
    <cellStyle name="Normaali 10 2 2 2" xfId="863"/>
    <cellStyle name="Normaali 10 2 2 2 2" xfId="864"/>
    <cellStyle name="Normaali 10 2 2 2 3" xfId="865"/>
    <cellStyle name="Normaali 10 2 3" xfId="866"/>
    <cellStyle name="Normaali 10 3" xfId="867"/>
    <cellStyle name="Normaali 10 3 2" xfId="868"/>
    <cellStyle name="Normaali 10 4" xfId="869"/>
    <cellStyle name="Normaali 10 4 2" xfId="870"/>
    <cellStyle name="Normaali 11" xfId="871"/>
    <cellStyle name="Normaali 11 2" xfId="872"/>
    <cellStyle name="Normaali 11 2 2" xfId="873"/>
    <cellStyle name="Normaali 11 3" xfId="874"/>
    <cellStyle name="Normaali 11 3 2" xfId="875"/>
    <cellStyle name="Normaali 11 4" xfId="876"/>
    <cellStyle name="Normaali 11 4 2" xfId="877"/>
    <cellStyle name="Normaali 11 5" xfId="878"/>
    <cellStyle name="Normaali 11 6" xfId="879"/>
    <cellStyle name="Normaali 11 7" xfId="880"/>
    <cellStyle name="Normaali 12" xfId="881"/>
    <cellStyle name="Normaali 12 2" xfId="882"/>
    <cellStyle name="Normaali 12 2 2" xfId="883"/>
    <cellStyle name="Normaali 12 2 2 2" xfId="884"/>
    <cellStyle name="Normaali 12 2 2 2 2" xfId="885"/>
    <cellStyle name="Normaali 12 2 2 2 3" xfId="886"/>
    <cellStyle name="Normaali 12 2 3" xfId="887"/>
    <cellStyle name="Normaali 12 3" xfId="888"/>
    <cellStyle name="Normaali 12 4" xfId="889"/>
    <cellStyle name="Normaali 12 4 2" xfId="890"/>
    <cellStyle name="Normaali 13" xfId="891"/>
    <cellStyle name="Normaali 13 2" xfId="892"/>
    <cellStyle name="Normaali 13 2 2" xfId="893"/>
    <cellStyle name="Normaali 13 3" xfId="894"/>
    <cellStyle name="Normaali 13 3 2" xfId="895"/>
    <cellStyle name="Normaali 13 4" xfId="896"/>
    <cellStyle name="Normaali 13 4 2" xfId="897"/>
    <cellStyle name="Normaali 13 5" xfId="898"/>
    <cellStyle name="Normaali 13 6" xfId="899"/>
    <cellStyle name="Normaali 14" xfId="900"/>
    <cellStyle name="Normaali 14 2" xfId="901"/>
    <cellStyle name="Normaali 14 2 2" xfId="902"/>
    <cellStyle name="Normaali 14 3" xfId="903"/>
    <cellStyle name="Normaali 14 3 2" xfId="904"/>
    <cellStyle name="Normaali 14 4" xfId="905"/>
    <cellStyle name="Normaali 14 4 2" xfId="906"/>
    <cellStyle name="Normaali 14 5" xfId="907"/>
    <cellStyle name="Normaali 14 6" xfId="908"/>
    <cellStyle name="Normaali 15" xfId="909"/>
    <cellStyle name="Normaali 15 2" xfId="910"/>
    <cellStyle name="Normaali 15 2 2" xfId="911"/>
    <cellStyle name="Normaali 15 3" xfId="912"/>
    <cellStyle name="Normaali 15 3 2" xfId="913"/>
    <cellStyle name="Normaali 15 3 3" xfId="914"/>
    <cellStyle name="Normaali 15 4" xfId="915"/>
    <cellStyle name="Normaali 15 4 2" xfId="916"/>
    <cellStyle name="Normaali 16" xfId="917"/>
    <cellStyle name="Normaali 16 2" xfId="918"/>
    <cellStyle name="Normaali 16 2 2" xfId="919"/>
    <cellStyle name="Normaali 16 3" xfId="920"/>
    <cellStyle name="Normaali 16 3 2" xfId="921"/>
    <cellStyle name="Normaali 16 3 3" xfId="922"/>
    <cellStyle name="Normaali 16 4" xfId="923"/>
    <cellStyle name="Normaali 16 4 2" xfId="924"/>
    <cellStyle name="Normaali 17" xfId="925"/>
    <cellStyle name="Normaali 17 2" xfId="926"/>
    <cellStyle name="Normaali 17 2 2" xfId="927"/>
    <cellStyle name="Normaali 17 3" xfId="928"/>
    <cellStyle name="Normaali 17 3 2" xfId="929"/>
    <cellStyle name="Normaali 17 3 3" xfId="930"/>
    <cellStyle name="Normaali 17 4" xfId="931"/>
    <cellStyle name="Normaali 17 4 2" xfId="932"/>
    <cellStyle name="Normaali 18" xfId="933"/>
    <cellStyle name="Normaali 18 2" xfId="934"/>
    <cellStyle name="Normaali 18 2 2" xfId="935"/>
    <cellStyle name="Normaali 18 3" xfId="936"/>
    <cellStyle name="Normaali 18 3 2" xfId="937"/>
    <cellStyle name="Normaali 18 3 3" xfId="938"/>
    <cellStyle name="Normaali 18 4" xfId="939"/>
    <cellStyle name="Normaali 18 4 2" xfId="940"/>
    <cellStyle name="Normaali 19" xfId="941"/>
    <cellStyle name="Normaali 19 2" xfId="942"/>
    <cellStyle name="Normaali 19 2 2" xfId="943"/>
    <cellStyle name="Normaali 19 3" xfId="944"/>
    <cellStyle name="Normaali 19 3 2" xfId="945"/>
    <cellStyle name="Normaali 19 3 3" xfId="946"/>
    <cellStyle name="Normaali 19 4" xfId="947"/>
    <cellStyle name="Normaali 19 4 2" xfId="948"/>
    <cellStyle name="Normaali 2" xfId="949"/>
    <cellStyle name="Normaali 2 10" xfId="950"/>
    <cellStyle name="Normaali 2 11" xfId="951"/>
    <cellStyle name="Normaali 2 2" xfId="952"/>
    <cellStyle name="Normaali 2 2 2" xfId="953"/>
    <cellStyle name="Normaali 2 2 2 2" xfId="954"/>
    <cellStyle name="Normaali 2 2 2 3" xfId="955"/>
    <cellStyle name="Normaali 2 2 2 4" xfId="956"/>
    <cellStyle name="Normaali 2 2 3" xfId="957"/>
    <cellStyle name="Normaali 2 2 3 2" xfId="958"/>
    <cellStyle name="Normaali 2 3" xfId="959"/>
    <cellStyle name="Normaali 2 3 2" xfId="960"/>
    <cellStyle name="Normaali 2 4" xfId="961"/>
    <cellStyle name="Normaali 2 4 2" xfId="962"/>
    <cellStyle name="Normaali 2 5" xfId="963"/>
    <cellStyle name="Normaali 2 6" xfId="964"/>
    <cellStyle name="Normaali 2 7" xfId="965"/>
    <cellStyle name="Normaali 2 8" xfId="966"/>
    <cellStyle name="Normaali 2 9" xfId="967"/>
    <cellStyle name="Normaali 20" xfId="968"/>
    <cellStyle name="Normaali 20 2" xfId="969"/>
    <cellStyle name="Normaali 20 2 2" xfId="970"/>
    <cellStyle name="Normaali 20 3" xfId="971"/>
    <cellStyle name="Normaali 20 4" xfId="972"/>
    <cellStyle name="Normaali 21" xfId="973"/>
    <cellStyle name="Normaali 21 2" xfId="974"/>
    <cellStyle name="Normaali 22" xfId="975"/>
    <cellStyle name="Normaali 22 2" xfId="976"/>
    <cellStyle name="Normaali 23" xfId="977"/>
    <cellStyle name="Normaali 23 2" xfId="978"/>
    <cellStyle name="Normaali 24" xfId="979"/>
    <cellStyle name="Normaali 24 2" xfId="980"/>
    <cellStyle name="Normaali 25" xfId="981"/>
    <cellStyle name="Normaali 25 2" xfId="982"/>
    <cellStyle name="Normaali 25 2 2" xfId="983"/>
    <cellStyle name="Normaali 25 3" xfId="984"/>
    <cellStyle name="Normaali 25 4" xfId="985"/>
    <cellStyle name="Normaali 26" xfId="986"/>
    <cellStyle name="Normaali 26 2" xfId="987"/>
    <cellStyle name="Normaali 27" xfId="988"/>
    <cellStyle name="Normaali 28" xfId="989"/>
    <cellStyle name="Normaali 28 2" xfId="990"/>
    <cellStyle name="Normaali 29" xfId="991"/>
    <cellStyle name="Normaali 3" xfId="992"/>
    <cellStyle name="Normaali 3 10" xfId="993"/>
    <cellStyle name="Normaali 3 2" xfId="994"/>
    <cellStyle name="Normaali 3 2 2" xfId="995"/>
    <cellStyle name="Normaali 3 2 2 2" xfId="996"/>
    <cellStyle name="Normaali 3 2 2 2 2" xfId="997"/>
    <cellStyle name="Normaali 3 2 2 2 2 2" xfId="998"/>
    <cellStyle name="Normaali 3 2 2 2 2 3" xfId="999"/>
    <cellStyle name="Normaali 3 2 2 2 3" xfId="1000"/>
    <cellStyle name="Normaali 3 2 2 2 3 2" xfId="1001"/>
    <cellStyle name="Normaali 3 2 2 2 3 3" xfId="1002"/>
    <cellStyle name="Normaali 3 2 2 2 4" xfId="1003"/>
    <cellStyle name="Normaali 3 2 2 2 4 2" xfId="1004"/>
    <cellStyle name="Normaali 3 2 2 2 4 3" xfId="1005"/>
    <cellStyle name="Normaali 3 2 2 2 5" xfId="1006"/>
    <cellStyle name="Normaali 3 2 2 2 5 2" xfId="1007"/>
    <cellStyle name="Normaali 3 2 2 2 5 3" xfId="1008"/>
    <cellStyle name="Normaali 3 2 2 2 6" xfId="1009"/>
    <cellStyle name="Normaali 3 2 2 2 6 2" xfId="1010"/>
    <cellStyle name="Normaali 3 2 2 2 6 3" xfId="1011"/>
    <cellStyle name="Normaali 3 2 2 2 7" xfId="1012"/>
    <cellStyle name="Normaali 3 2 2 3" xfId="1013"/>
    <cellStyle name="Normaali 3 2 2 3 2" xfId="1014"/>
    <cellStyle name="Normaali 3 2 2 3 3" xfId="1015"/>
    <cellStyle name="Normaali 3 2 2 4" xfId="1016"/>
    <cellStyle name="Normaali 3 2 2 4 2" xfId="1017"/>
    <cellStyle name="Normaali 3 2 2 4 3" xfId="1018"/>
    <cellStyle name="Normaali 3 2 2 5" xfId="1019"/>
    <cellStyle name="Normaali 3 2 2 5 2" xfId="1020"/>
    <cellStyle name="Normaali 3 2 2 5 3" xfId="1021"/>
    <cellStyle name="Normaali 3 2 2 6" xfId="1022"/>
    <cellStyle name="Normaali 3 2 2 6 2" xfId="1023"/>
    <cellStyle name="Normaali 3 2 2 6 3" xfId="1024"/>
    <cellStyle name="Normaali 3 2 2 7" xfId="1025"/>
    <cellStyle name="Normaali 3 2 2 7 2" xfId="1026"/>
    <cellStyle name="Normaali 3 2 2 7 3" xfId="1027"/>
    <cellStyle name="Normaali 3 2 2 8" xfId="1028"/>
    <cellStyle name="Normaali 3 2 2 8 2" xfId="1029"/>
    <cellStyle name="Normaali 3 2 2 8 3" xfId="1030"/>
    <cellStyle name="Normaali 3 2 2 9" xfId="1031"/>
    <cellStyle name="Normaali 3 2 3" xfId="1032"/>
    <cellStyle name="Normaali 3 2 3 2" xfId="1033"/>
    <cellStyle name="Normaali 3 2 4" xfId="1034"/>
    <cellStyle name="Normaali 3 2 5" xfId="1035"/>
    <cellStyle name="Normaali 3 3" xfId="1036"/>
    <cellStyle name="Normaali 3 3 2" xfId="1037"/>
    <cellStyle name="Normaali 3 3 2 2" xfId="1038"/>
    <cellStyle name="Normaali 3 3 2 2 2" xfId="1039"/>
    <cellStyle name="Normaali 3 3 2 2 2 2" xfId="1040"/>
    <cellStyle name="Normaali 3 3 2 2 3" xfId="1041"/>
    <cellStyle name="Normaali 3 3 2 3" xfId="1042"/>
    <cellStyle name="Normaali 3 3 2 3 2" xfId="1043"/>
    <cellStyle name="Normaali 3 3 2 3 3" xfId="1044"/>
    <cellStyle name="Normaali 3 3 2 4" xfId="1045"/>
    <cellStyle name="Normaali 3 3 2 4 2" xfId="1046"/>
    <cellStyle name="Normaali 3 3 2 4 3" xfId="1047"/>
    <cellStyle name="Normaali 3 3 2 5" xfId="1048"/>
    <cellStyle name="Normaali 3 3 2 5 2" xfId="1049"/>
    <cellStyle name="Normaali 3 3 2 5 3" xfId="1050"/>
    <cellStyle name="Normaali 3 3 2 6" xfId="1051"/>
    <cellStyle name="Normaali 3 3 2 6 2" xfId="1052"/>
    <cellStyle name="Normaali 3 3 2 6 3" xfId="1053"/>
    <cellStyle name="Normaali 3 3 2 7" xfId="1054"/>
    <cellStyle name="Normaali 3 3 3" xfId="1055"/>
    <cellStyle name="Normaali 3 3 3 2" xfId="1056"/>
    <cellStyle name="Normaali 3 3 3 2 2" xfId="1057"/>
    <cellStyle name="Normaali 3 3 3 3" xfId="1058"/>
    <cellStyle name="Normaali 3 3 4" xfId="1059"/>
    <cellStyle name="Normaali 3 3 4 2" xfId="1060"/>
    <cellStyle name="Normaali 3 3 4 3" xfId="1061"/>
    <cellStyle name="Normaali 3 3 5" xfId="1062"/>
    <cellStyle name="Normaali 3 3 5 2" xfId="1063"/>
    <cellStyle name="Normaali 3 3 5 3" xfId="1064"/>
    <cellStyle name="Normaali 3 3 6" xfId="1065"/>
    <cellStyle name="Normaali 3 3 6 2" xfId="1066"/>
    <cellStyle name="Normaali 3 3 6 3" xfId="1067"/>
    <cellStyle name="Normaali 3 3 7" xfId="1068"/>
    <cellStyle name="Normaali 3 3 7 2" xfId="1069"/>
    <cellStyle name="Normaali 3 3 7 3" xfId="1070"/>
    <cellStyle name="Normaali 3 3 8" xfId="1071"/>
    <cellStyle name="Normaali 3 3 8 2" xfId="1072"/>
    <cellStyle name="Normaali 3 3 8 3" xfId="1073"/>
    <cellStyle name="Normaali 3 3 9" xfId="1074"/>
    <cellStyle name="Normaali 3 4" xfId="1075"/>
    <cellStyle name="Normaali 3 4 2" xfId="1076"/>
    <cellStyle name="Normaali 3 4 2 2" xfId="1077"/>
    <cellStyle name="Normaali 3 4 2 2 2" xfId="1078"/>
    <cellStyle name="Normaali 3 4 2 2 3" xfId="1079"/>
    <cellStyle name="Normaali 3 4 2 3" xfId="1080"/>
    <cellStyle name="Normaali 3 4 2 3 2" xfId="1081"/>
    <cellStyle name="Normaali 3 4 2 3 3" xfId="1082"/>
    <cellStyle name="Normaali 3 4 2 4" xfId="1083"/>
    <cellStyle name="Normaali 3 4 2 4 2" xfId="1084"/>
    <cellStyle name="Normaali 3 4 2 4 3" xfId="1085"/>
    <cellStyle name="Normaali 3 4 2 5" xfId="1086"/>
    <cellStyle name="Normaali 3 4 2 5 2" xfId="1087"/>
    <cellStyle name="Normaali 3 4 2 5 3" xfId="1088"/>
    <cellStyle name="Normaali 3 4 2 6" xfId="1089"/>
    <cellStyle name="Normaali 3 4 2 6 2" xfId="1090"/>
    <cellStyle name="Normaali 3 4 2 6 3" xfId="1091"/>
    <cellStyle name="Normaali 3 4 2 7" xfId="1092"/>
    <cellStyle name="Normaali 3 4 3" xfId="1093"/>
    <cellStyle name="Normaali 3 4 3 2" xfId="1094"/>
    <cellStyle name="Normaali 3 4 3 3" xfId="1095"/>
    <cellStyle name="Normaali 3 4 4" xfId="1096"/>
    <cellStyle name="Normaali 3 4 4 2" xfId="1097"/>
    <cellStyle name="Normaali 3 4 4 3" xfId="1098"/>
    <cellStyle name="Normaali 3 4 5" xfId="1099"/>
    <cellStyle name="Normaali 3 4 5 2" xfId="1100"/>
    <cellStyle name="Normaali 3 4 5 3" xfId="1101"/>
    <cellStyle name="Normaali 3 4 6" xfId="1102"/>
    <cellStyle name="Normaali 3 4 6 2" xfId="1103"/>
    <cellStyle name="Normaali 3 4 6 3" xfId="1104"/>
    <cellStyle name="Normaali 3 4 7" xfId="1105"/>
    <cellStyle name="Normaali 3 4 7 2" xfId="1106"/>
    <cellStyle name="Normaali 3 4 7 3" xfId="1107"/>
    <cellStyle name="Normaali 3 4 8" xfId="1108"/>
    <cellStyle name="Normaali 3 4 8 2" xfId="1109"/>
    <cellStyle name="Normaali 3 4 8 3" xfId="1110"/>
    <cellStyle name="Normaali 3 4 9" xfId="1111"/>
    <cellStyle name="Normaali 3 5" xfId="1112"/>
    <cellStyle name="Normaali 3 5 2" xfId="1113"/>
    <cellStyle name="Normaali 3 5 2 2" xfId="1114"/>
    <cellStyle name="Normaali 3 5 2 2 2" xfId="1115"/>
    <cellStyle name="Normaali 3 5 2 2 3" xfId="1116"/>
    <cellStyle name="Normaali 3 5 2 3" xfId="1117"/>
    <cellStyle name="Normaali 3 5 2 3 2" xfId="1118"/>
    <cellStyle name="Normaali 3 5 2 3 3" xfId="1119"/>
    <cellStyle name="Normaali 3 5 2 4" xfId="1120"/>
    <cellStyle name="Normaali 3 5 2 4 2" xfId="1121"/>
    <cellStyle name="Normaali 3 5 2 4 3" xfId="1122"/>
    <cellStyle name="Normaali 3 5 2 5" xfId="1123"/>
    <cellStyle name="Normaali 3 5 2 5 2" xfId="1124"/>
    <cellStyle name="Normaali 3 5 2 5 3" xfId="1125"/>
    <cellStyle name="Normaali 3 5 2 6" xfId="1126"/>
    <cellStyle name="Normaali 3 5 2 6 2" xfId="1127"/>
    <cellStyle name="Normaali 3 5 2 6 3" xfId="1128"/>
    <cellStyle name="Normaali 3 5 2 7" xfId="1129"/>
    <cellStyle name="Normaali 3 5 3" xfId="1130"/>
    <cellStyle name="Normaali 3 5 3 2" xfId="1131"/>
    <cellStyle name="Normaali 3 5 3 3" xfId="1132"/>
    <cellStyle name="Normaali 3 5 4" xfId="1133"/>
    <cellStyle name="Normaali 3 5 4 2" xfId="1134"/>
    <cellStyle name="Normaali 3 5 4 3" xfId="1135"/>
    <cellStyle name="Normaali 3 5 5" xfId="1136"/>
    <cellStyle name="Normaali 3 5 5 2" xfId="1137"/>
    <cellStyle name="Normaali 3 5 5 3" xfId="1138"/>
    <cellStyle name="Normaali 3 5 6" xfId="1139"/>
    <cellStyle name="Normaali 3 5 6 2" xfId="1140"/>
    <cellStyle name="Normaali 3 5 6 3" xfId="1141"/>
    <cellStyle name="Normaali 3 5 7" xfId="1142"/>
    <cellStyle name="Normaali 3 5 7 2" xfId="1143"/>
    <cellStyle name="Normaali 3 5 7 3" xfId="1144"/>
    <cellStyle name="Normaali 3 5 8" xfId="1145"/>
    <cellStyle name="Normaali 3 5 8 2" xfId="1146"/>
    <cellStyle name="Normaali 3 5 8 3" xfId="1147"/>
    <cellStyle name="Normaali 3 5 9" xfId="1148"/>
    <cellStyle name="Normaali 3 6" xfId="1149"/>
    <cellStyle name="Normaali 3 6 2" xfId="1150"/>
    <cellStyle name="Normaali 3 6 2 2" xfId="1151"/>
    <cellStyle name="Normaali 3 6 2 2 2" xfId="1152"/>
    <cellStyle name="Normaali 3 6 2 2 3" xfId="1153"/>
    <cellStyle name="Normaali 3 6 2 3" xfId="1154"/>
    <cellStyle name="Normaali 3 6 2 3 2" xfId="1155"/>
    <cellStyle name="Normaali 3 6 2 3 3" xfId="1156"/>
    <cellStyle name="Normaali 3 6 2 4" xfId="1157"/>
    <cellStyle name="Normaali 3 6 2 4 2" xfId="1158"/>
    <cellStyle name="Normaali 3 6 2 4 3" xfId="1159"/>
    <cellStyle name="Normaali 3 6 2 5" xfId="1160"/>
    <cellStyle name="Normaali 3 6 2 5 2" xfId="1161"/>
    <cellStyle name="Normaali 3 6 2 5 3" xfId="1162"/>
    <cellStyle name="Normaali 3 6 2 6" xfId="1163"/>
    <cellStyle name="Normaali 3 6 2 6 2" xfId="1164"/>
    <cellStyle name="Normaali 3 6 2 6 3" xfId="1165"/>
    <cellStyle name="Normaali 3 6 2 7" xfId="1166"/>
    <cellStyle name="Normaali 3 6 3" xfId="1167"/>
    <cellStyle name="Normaali 3 6 3 2" xfId="1168"/>
    <cellStyle name="Normaali 3 6 3 3" xfId="1169"/>
    <cellStyle name="Normaali 3 6 4" xfId="1170"/>
    <cellStyle name="Normaali 3 6 4 2" xfId="1171"/>
    <cellStyle name="Normaali 3 6 4 3" xfId="1172"/>
    <cellStyle name="Normaali 3 6 5" xfId="1173"/>
    <cellStyle name="Normaali 3 6 5 2" xfId="1174"/>
    <cellStyle name="Normaali 3 6 5 3" xfId="1175"/>
    <cellStyle name="Normaali 3 6 6" xfId="1176"/>
    <cellStyle name="Normaali 3 6 6 2" xfId="1177"/>
    <cellStyle name="Normaali 3 6 6 3" xfId="1178"/>
    <cellStyle name="Normaali 3 6 7" xfId="1179"/>
    <cellStyle name="Normaali 3 6 7 2" xfId="1180"/>
    <cellStyle name="Normaali 3 6 7 3" xfId="1181"/>
    <cellStyle name="Normaali 3 6 8" xfId="1182"/>
    <cellStyle name="Normaali 3 6 8 2" xfId="1183"/>
    <cellStyle name="Normaali 3 6 8 3" xfId="1184"/>
    <cellStyle name="Normaali 3 6 9" xfId="1185"/>
    <cellStyle name="Normaali 3 7" xfId="1186"/>
    <cellStyle name="Normaali 3 7 2" xfId="1187"/>
    <cellStyle name="Normaali 3 7 2 2" xfId="1188"/>
    <cellStyle name="Normaali 3 7 2 2 2" xfId="1189"/>
    <cellStyle name="Normaali 3 7 2 2 3" xfId="1190"/>
    <cellStyle name="Normaali 3 7 2 3" xfId="1191"/>
    <cellStyle name="Normaali 3 7 2 3 2" xfId="1192"/>
    <cellStyle name="Normaali 3 7 2 3 3" xfId="1193"/>
    <cellStyle name="Normaali 3 7 2 4" xfId="1194"/>
    <cellStyle name="Normaali 3 7 2 4 2" xfId="1195"/>
    <cellStyle name="Normaali 3 7 2 4 3" xfId="1196"/>
    <cellStyle name="Normaali 3 7 2 5" xfId="1197"/>
    <cellStyle name="Normaali 3 7 2 5 2" xfId="1198"/>
    <cellStyle name="Normaali 3 7 2 5 3" xfId="1199"/>
    <cellStyle name="Normaali 3 7 2 6" xfId="1200"/>
    <cellStyle name="Normaali 3 7 2 6 2" xfId="1201"/>
    <cellStyle name="Normaali 3 7 2 6 3" xfId="1202"/>
    <cellStyle name="Normaali 3 7 2 7" xfId="1203"/>
    <cellStyle name="Normaali 3 7 3" xfId="1204"/>
    <cellStyle name="Normaali 3 7 3 2" xfId="1205"/>
    <cellStyle name="Normaali 3 7 3 3" xfId="1206"/>
    <cellStyle name="Normaali 3 7 4" xfId="1207"/>
    <cellStyle name="Normaali 3 7 4 2" xfId="1208"/>
    <cellStyle name="Normaali 3 7 4 3" xfId="1209"/>
    <cellStyle name="Normaali 3 7 5" xfId="1210"/>
    <cellStyle name="Normaali 3 7 5 2" xfId="1211"/>
    <cellStyle name="Normaali 3 7 5 3" xfId="1212"/>
    <cellStyle name="Normaali 3 7 6" xfId="1213"/>
    <cellStyle name="Normaali 3 7 6 2" xfId="1214"/>
    <cellStyle name="Normaali 3 7 6 3" xfId="1215"/>
    <cellStyle name="Normaali 3 7 7" xfId="1216"/>
    <cellStyle name="Normaali 3 7 7 2" xfId="1217"/>
    <cellStyle name="Normaali 3 7 7 3" xfId="1218"/>
    <cellStyle name="Normaali 3 7 8" xfId="1219"/>
    <cellStyle name="Normaali 3 7 8 2" xfId="1220"/>
    <cellStyle name="Normaali 3 7 8 3" xfId="1221"/>
    <cellStyle name="Normaali 3 7 9" xfId="1222"/>
    <cellStyle name="Normaali 3 8" xfId="1223"/>
    <cellStyle name="Normaali 3 8 2" xfId="1224"/>
    <cellStyle name="Normaali 3 8 2 2" xfId="1225"/>
    <cellStyle name="Normaali 3 8 2 2 2" xfId="1226"/>
    <cellStyle name="Normaali 3 8 2 2 3" xfId="1227"/>
    <cellStyle name="Normaali 3 8 2 3" xfId="1228"/>
    <cellStyle name="Normaali 3 8 2 3 2" xfId="1229"/>
    <cellStyle name="Normaali 3 8 2 3 3" xfId="1230"/>
    <cellStyle name="Normaali 3 8 2 4" xfId="1231"/>
    <cellStyle name="Normaali 3 8 2 4 2" xfId="1232"/>
    <cellStyle name="Normaali 3 8 2 4 3" xfId="1233"/>
    <cellStyle name="Normaali 3 8 2 5" xfId="1234"/>
    <cellStyle name="Normaali 3 8 2 5 2" xfId="1235"/>
    <cellStyle name="Normaali 3 8 2 5 3" xfId="1236"/>
    <cellStyle name="Normaali 3 8 2 6" xfId="1237"/>
    <cellStyle name="Normaali 3 8 2 6 2" xfId="1238"/>
    <cellStyle name="Normaali 3 8 2 6 3" xfId="1239"/>
    <cellStyle name="Normaali 3 8 2 7" xfId="1240"/>
    <cellStyle name="Normaali 3 8 3" xfId="1241"/>
    <cellStyle name="Normaali 3 8 3 2" xfId="1242"/>
    <cellStyle name="Normaali 3 8 3 3" xfId="1243"/>
    <cellStyle name="Normaali 3 8 4" xfId="1244"/>
    <cellStyle name="Normaali 3 8 4 2" xfId="1245"/>
    <cellStyle name="Normaali 3 8 4 3" xfId="1246"/>
    <cellStyle name="Normaali 3 8 5" xfId="1247"/>
    <cellStyle name="Normaali 3 8 5 2" xfId="1248"/>
    <cellStyle name="Normaali 3 8 5 3" xfId="1249"/>
    <cellStyle name="Normaali 3 8 6" xfId="1250"/>
    <cellStyle name="Normaali 3 8 6 2" xfId="1251"/>
    <cellStyle name="Normaali 3 8 6 3" xfId="1252"/>
    <cellStyle name="Normaali 3 8 7" xfId="1253"/>
    <cellStyle name="Normaali 3 8 7 2" xfId="1254"/>
    <cellStyle name="Normaali 3 8 7 3" xfId="1255"/>
    <cellStyle name="Normaali 3 8 8" xfId="1256"/>
    <cellStyle name="Normaali 3 8 8 2" xfId="1257"/>
    <cellStyle name="Normaali 3 8 8 3" xfId="1258"/>
    <cellStyle name="Normaali 3 8 9" xfId="1259"/>
    <cellStyle name="Normaali 3 9" xfId="1260"/>
    <cellStyle name="Normaali 3 9 2" xfId="1261"/>
    <cellStyle name="Normaali 3 9 2 2" xfId="1262"/>
    <cellStyle name="Normaali 3 9 2 2 2" xfId="1263"/>
    <cellStyle name="Normaali 3 9 2 2 3" xfId="1264"/>
    <cellStyle name="Normaali 3 9 2 3" xfId="1265"/>
    <cellStyle name="Normaali 3 9 2 3 2" xfId="1266"/>
    <cellStyle name="Normaali 3 9 2 3 3" xfId="1267"/>
    <cellStyle name="Normaali 3 9 2 4" xfId="1268"/>
    <cellStyle name="Normaali 3 9 2 4 2" xfId="1269"/>
    <cellStyle name="Normaali 3 9 2 4 3" xfId="1270"/>
    <cellStyle name="Normaali 3 9 2 5" xfId="1271"/>
    <cellStyle name="Normaali 3 9 2 5 2" xfId="1272"/>
    <cellStyle name="Normaali 3 9 2 5 3" xfId="1273"/>
    <cellStyle name="Normaali 3 9 2 6" xfId="1274"/>
    <cellStyle name="Normaali 3 9 2 6 2" xfId="1275"/>
    <cellStyle name="Normaali 3 9 2 6 3" xfId="1276"/>
    <cellStyle name="Normaali 3 9 2 7" xfId="1277"/>
    <cellStyle name="Normaali 3 9 3" xfId="1278"/>
    <cellStyle name="Normaali 3 9 3 2" xfId="1279"/>
    <cellStyle name="Normaali 3 9 3 3" xfId="1280"/>
    <cellStyle name="Normaali 3 9 4" xfId="1281"/>
    <cellStyle name="Normaali 3 9 4 2" xfId="1282"/>
    <cellStyle name="Normaali 3 9 4 3" xfId="1283"/>
    <cellStyle name="Normaali 3 9 5" xfId="1284"/>
    <cellStyle name="Normaali 3 9 5 2" xfId="1285"/>
    <cellStyle name="Normaali 3 9 5 3" xfId="1286"/>
    <cellStyle name="Normaali 3 9 6" xfId="1287"/>
    <cellStyle name="Normaali 3 9 6 2" xfId="1288"/>
    <cellStyle name="Normaali 3 9 6 3" xfId="1289"/>
    <cellStyle name="Normaali 3 9 7" xfId="1290"/>
    <cellStyle name="Normaali 3 9 7 2" xfId="1291"/>
    <cellStyle name="Normaali 3 9 7 3" xfId="1292"/>
    <cellStyle name="Normaali 3 9 8" xfId="1293"/>
    <cellStyle name="Normaali 3 9 8 2" xfId="1294"/>
    <cellStyle name="Normaali 3 9 8 3" xfId="1295"/>
    <cellStyle name="Normaali 3 9 9" xfId="1296"/>
    <cellStyle name="Normaali 30" xfId="1297"/>
    <cellStyle name="Normaali 31" xfId="1298"/>
    <cellStyle name="Normaali 32" xfId="1299"/>
    <cellStyle name="Normaali 33" xfId="1300"/>
    <cellStyle name="Normaali 34" xfId="1301"/>
    <cellStyle name="Normaali 35" xfId="1302"/>
    <cellStyle name="Normaali 36" xfId="1303"/>
    <cellStyle name="Normaali 37" xfId="1304"/>
    <cellStyle name="Normaali 38" xfId="1305"/>
    <cellStyle name="Normaali 39" xfId="1306"/>
    <cellStyle name="Normaali 4" xfId="1307"/>
    <cellStyle name="Normaali 4 10" xfId="1308"/>
    <cellStyle name="Normaali 4 11" xfId="1309"/>
    <cellStyle name="Normaali 4 2" xfId="1310"/>
    <cellStyle name="Normaali 4 2 2" xfId="1311"/>
    <cellStyle name="Normaali 4 2 2 2" xfId="1312"/>
    <cellStyle name="Normaali 4 2 2 2 2" xfId="1313"/>
    <cellStyle name="Normaali 4 2 2 2 2 2" xfId="1314"/>
    <cellStyle name="Normaali 4 2 2 2 2 3" xfId="1315"/>
    <cellStyle name="Normaali 4 2 2 2 3" xfId="1316"/>
    <cellStyle name="Normaali 4 2 2 2 3 2" xfId="1317"/>
    <cellStyle name="Normaali 4 2 2 2 3 3" xfId="1318"/>
    <cellStyle name="Normaali 4 2 2 2 4" xfId="1319"/>
    <cellStyle name="Normaali 4 2 2 2 4 2" xfId="1320"/>
    <cellStyle name="Normaali 4 2 2 2 4 3" xfId="1321"/>
    <cellStyle name="Normaali 4 2 2 2 5" xfId="1322"/>
    <cellStyle name="Normaali 4 2 2 2 5 2" xfId="1323"/>
    <cellStyle name="Normaali 4 2 2 2 5 3" xfId="1324"/>
    <cellStyle name="Normaali 4 2 2 2 6" xfId="1325"/>
    <cellStyle name="Normaali 4 2 2 2 6 2" xfId="1326"/>
    <cellStyle name="Normaali 4 2 2 2 6 3" xfId="1327"/>
    <cellStyle name="Normaali 4 2 2 2 7" xfId="1328"/>
    <cellStyle name="Normaali 4 2 2 3" xfId="1329"/>
    <cellStyle name="Normaali 4 2 2 3 2" xfId="1330"/>
    <cellStyle name="Normaali 4 2 2 3 3" xfId="1331"/>
    <cellStyle name="Normaali 4 2 2 4" xfId="1332"/>
    <cellStyle name="Normaali 4 2 2 4 2" xfId="1333"/>
    <cellStyle name="Normaali 4 2 2 4 3" xfId="1334"/>
    <cellStyle name="Normaali 4 2 2 5" xfId="1335"/>
    <cellStyle name="Normaali 4 2 2 5 2" xfId="1336"/>
    <cellStyle name="Normaali 4 2 2 5 3" xfId="1337"/>
    <cellStyle name="Normaali 4 2 2 6" xfId="1338"/>
    <cellStyle name="Normaali 4 2 2 6 2" xfId="1339"/>
    <cellStyle name="Normaali 4 2 2 6 3" xfId="1340"/>
    <cellStyle name="Normaali 4 2 2 7" xfId="1341"/>
    <cellStyle name="Normaali 4 2 2 7 2" xfId="1342"/>
    <cellStyle name="Normaali 4 2 2 7 3" xfId="1343"/>
    <cellStyle name="Normaali 4 2 2 8" xfId="1344"/>
    <cellStyle name="Normaali 4 2 2 8 2" xfId="1345"/>
    <cellStyle name="Normaali 4 2 2 8 3" xfId="1346"/>
    <cellStyle name="Normaali 4 2 2 9" xfId="1347"/>
    <cellStyle name="Normaali 4 2 3" xfId="1348"/>
    <cellStyle name="Normaali 4 2 4" xfId="1349"/>
    <cellStyle name="Normaali 4 3" xfId="1350"/>
    <cellStyle name="Normaali 4 3 2" xfId="1351"/>
    <cellStyle name="Normaali 4 3 2 2" xfId="1352"/>
    <cellStyle name="Normaali 4 3 2 2 2" xfId="1353"/>
    <cellStyle name="Normaali 4 3 2 2 2 2" xfId="1354"/>
    <cellStyle name="Normaali 4 3 2 2 3" xfId="1355"/>
    <cellStyle name="Normaali 4 3 2 3" xfId="1356"/>
    <cellStyle name="Normaali 4 3 2 3 2" xfId="1357"/>
    <cellStyle name="Normaali 4 3 2 3 3" xfId="1358"/>
    <cellStyle name="Normaali 4 3 2 4" xfId="1359"/>
    <cellStyle name="Normaali 4 3 2 4 2" xfId="1360"/>
    <cellStyle name="Normaali 4 3 2 4 3" xfId="1361"/>
    <cellStyle name="Normaali 4 3 2 5" xfId="1362"/>
    <cellStyle name="Normaali 4 3 2 5 2" xfId="1363"/>
    <cellStyle name="Normaali 4 3 2 5 3" xfId="1364"/>
    <cellStyle name="Normaali 4 3 2 6" xfId="1365"/>
    <cellStyle name="Normaali 4 3 2 6 2" xfId="1366"/>
    <cellStyle name="Normaali 4 3 2 6 3" xfId="1367"/>
    <cellStyle name="Normaali 4 3 2 7" xfId="1368"/>
    <cellStyle name="Normaali 4 3 3" xfId="1369"/>
    <cellStyle name="Normaali 4 3 3 2" xfId="1370"/>
    <cellStyle name="Normaali 4 3 3 2 2" xfId="1371"/>
    <cellStyle name="Normaali 4 3 3 3" xfId="1372"/>
    <cellStyle name="Normaali 4 3 4" xfId="1373"/>
    <cellStyle name="Normaali 4 3 4 2" xfId="1374"/>
    <cellStyle name="Normaali 4 3 4 3" xfId="1375"/>
    <cellStyle name="Normaali 4 3 5" xfId="1376"/>
    <cellStyle name="Normaali 4 3 5 2" xfId="1377"/>
    <cellStyle name="Normaali 4 3 5 3" xfId="1378"/>
    <cellStyle name="Normaali 4 3 6" xfId="1379"/>
    <cellStyle name="Normaali 4 3 6 2" xfId="1380"/>
    <cellStyle name="Normaali 4 3 6 3" xfId="1381"/>
    <cellStyle name="Normaali 4 3 7" xfId="1382"/>
    <cellStyle name="Normaali 4 3 7 2" xfId="1383"/>
    <cellStyle name="Normaali 4 3 7 3" xfId="1384"/>
    <cellStyle name="Normaali 4 3 8" xfId="1385"/>
    <cellStyle name="Normaali 4 3 8 2" xfId="1386"/>
    <cellStyle name="Normaali 4 3 8 3" xfId="1387"/>
    <cellStyle name="Normaali 4 3 9" xfId="1388"/>
    <cellStyle name="Normaali 4 4" xfId="1389"/>
    <cellStyle name="Normaali 4 4 2" xfId="1390"/>
    <cellStyle name="Normaali 4 4 2 2" xfId="1391"/>
    <cellStyle name="Normaali 4 4 2 2 2" xfId="1392"/>
    <cellStyle name="Normaali 4 4 2 2 3" xfId="1393"/>
    <cellStyle name="Normaali 4 4 2 3" xfId="1394"/>
    <cellStyle name="Normaali 4 4 2 3 2" xfId="1395"/>
    <cellStyle name="Normaali 4 4 2 3 3" xfId="1396"/>
    <cellStyle name="Normaali 4 4 2 4" xfId="1397"/>
    <cellStyle name="Normaali 4 4 2 4 2" xfId="1398"/>
    <cellStyle name="Normaali 4 4 2 4 3" xfId="1399"/>
    <cellStyle name="Normaali 4 4 2 5" xfId="1400"/>
    <cellStyle name="Normaali 4 4 2 5 2" xfId="1401"/>
    <cellStyle name="Normaali 4 4 2 5 3" xfId="1402"/>
    <cellStyle name="Normaali 4 4 2 6" xfId="1403"/>
    <cellStyle name="Normaali 4 4 2 6 2" xfId="1404"/>
    <cellStyle name="Normaali 4 4 2 6 3" xfId="1405"/>
    <cellStyle name="Normaali 4 4 2 7" xfId="1406"/>
    <cellStyle name="Normaali 4 4 3" xfId="1407"/>
    <cellStyle name="Normaali 4 4 3 2" xfId="1408"/>
    <cellStyle name="Normaali 4 4 3 3" xfId="1409"/>
    <cellStyle name="Normaali 4 4 4" xfId="1410"/>
    <cellStyle name="Normaali 4 4 4 2" xfId="1411"/>
    <cellStyle name="Normaali 4 4 4 3" xfId="1412"/>
    <cellStyle name="Normaali 4 4 5" xfId="1413"/>
    <cellStyle name="Normaali 4 4 5 2" xfId="1414"/>
    <cellStyle name="Normaali 4 4 5 3" xfId="1415"/>
    <cellStyle name="Normaali 4 4 6" xfId="1416"/>
    <cellStyle name="Normaali 4 4 6 2" xfId="1417"/>
    <cellStyle name="Normaali 4 4 6 3" xfId="1418"/>
    <cellStyle name="Normaali 4 4 7" xfId="1419"/>
    <cellStyle name="Normaali 4 4 7 2" xfId="1420"/>
    <cellStyle name="Normaali 4 4 7 3" xfId="1421"/>
    <cellStyle name="Normaali 4 4 8" xfId="1422"/>
    <cellStyle name="Normaali 4 4 8 2" xfId="1423"/>
    <cellStyle name="Normaali 4 4 8 3" xfId="1424"/>
    <cellStyle name="Normaali 4 4 9" xfId="1425"/>
    <cellStyle name="Normaali 4 5" xfId="1426"/>
    <cellStyle name="Normaali 4 5 2" xfId="1427"/>
    <cellStyle name="Normaali 4 5 2 2" xfId="1428"/>
    <cellStyle name="Normaali 4 5 2 2 2" xfId="1429"/>
    <cellStyle name="Normaali 4 5 2 2 3" xfId="1430"/>
    <cellStyle name="Normaali 4 5 2 3" xfId="1431"/>
    <cellStyle name="Normaali 4 5 2 3 2" xfId="1432"/>
    <cellStyle name="Normaali 4 5 2 3 3" xfId="1433"/>
    <cellStyle name="Normaali 4 5 2 4" xfId="1434"/>
    <cellStyle name="Normaali 4 5 2 4 2" xfId="1435"/>
    <cellStyle name="Normaali 4 5 2 4 3" xfId="1436"/>
    <cellStyle name="Normaali 4 5 2 5" xfId="1437"/>
    <cellStyle name="Normaali 4 5 2 5 2" xfId="1438"/>
    <cellStyle name="Normaali 4 5 2 5 3" xfId="1439"/>
    <cellStyle name="Normaali 4 5 2 6" xfId="1440"/>
    <cellStyle name="Normaali 4 5 2 6 2" xfId="1441"/>
    <cellStyle name="Normaali 4 5 2 6 3" xfId="1442"/>
    <cellStyle name="Normaali 4 5 2 7" xfId="1443"/>
    <cellStyle name="Normaali 4 5 3" xfId="1444"/>
    <cellStyle name="Normaali 4 5 3 2" xfId="1445"/>
    <cellStyle name="Normaali 4 5 3 3" xfId="1446"/>
    <cellStyle name="Normaali 4 5 4" xfId="1447"/>
    <cellStyle name="Normaali 4 5 4 2" xfId="1448"/>
    <cellStyle name="Normaali 4 5 4 3" xfId="1449"/>
    <cellStyle name="Normaali 4 5 5" xfId="1450"/>
    <cellStyle name="Normaali 4 5 5 2" xfId="1451"/>
    <cellStyle name="Normaali 4 5 5 3" xfId="1452"/>
    <cellStyle name="Normaali 4 5 6" xfId="1453"/>
    <cellStyle name="Normaali 4 5 6 2" xfId="1454"/>
    <cellStyle name="Normaali 4 5 6 3" xfId="1455"/>
    <cellStyle name="Normaali 4 5 7" xfId="1456"/>
    <cellStyle name="Normaali 4 5 7 2" xfId="1457"/>
    <cellStyle name="Normaali 4 5 7 3" xfId="1458"/>
    <cellStyle name="Normaali 4 5 8" xfId="1459"/>
    <cellStyle name="Normaali 4 5 8 2" xfId="1460"/>
    <cellStyle name="Normaali 4 5 8 3" xfId="1461"/>
    <cellStyle name="Normaali 4 5 9" xfId="1462"/>
    <cellStyle name="Normaali 4 6" xfId="1463"/>
    <cellStyle name="Normaali 4 6 2" xfId="1464"/>
    <cellStyle name="Normaali 4 6 2 2" xfId="1465"/>
    <cellStyle name="Normaali 4 6 2 2 2" xfId="1466"/>
    <cellStyle name="Normaali 4 6 2 2 3" xfId="1467"/>
    <cellStyle name="Normaali 4 6 2 3" xfId="1468"/>
    <cellStyle name="Normaali 4 6 2 3 2" xfId="1469"/>
    <cellStyle name="Normaali 4 6 2 3 3" xfId="1470"/>
    <cellStyle name="Normaali 4 6 2 4" xfId="1471"/>
    <cellStyle name="Normaali 4 6 2 4 2" xfId="1472"/>
    <cellStyle name="Normaali 4 6 2 4 3" xfId="1473"/>
    <cellStyle name="Normaali 4 6 2 5" xfId="1474"/>
    <cellStyle name="Normaali 4 6 2 5 2" xfId="1475"/>
    <cellStyle name="Normaali 4 6 2 5 3" xfId="1476"/>
    <cellStyle name="Normaali 4 6 2 6" xfId="1477"/>
    <cellStyle name="Normaali 4 6 2 6 2" xfId="1478"/>
    <cellStyle name="Normaali 4 6 2 6 3" xfId="1479"/>
    <cellStyle name="Normaali 4 6 2 7" xfId="1480"/>
    <cellStyle name="Normaali 4 6 3" xfId="1481"/>
    <cellStyle name="Normaali 4 6 3 2" xfId="1482"/>
    <cellStyle name="Normaali 4 6 3 3" xfId="1483"/>
    <cellStyle name="Normaali 4 6 4" xfId="1484"/>
    <cellStyle name="Normaali 4 6 4 2" xfId="1485"/>
    <cellStyle name="Normaali 4 6 4 3" xfId="1486"/>
    <cellStyle name="Normaali 4 6 5" xfId="1487"/>
    <cellStyle name="Normaali 4 6 5 2" xfId="1488"/>
    <cellStyle name="Normaali 4 6 5 3" xfId="1489"/>
    <cellStyle name="Normaali 4 6 6" xfId="1490"/>
    <cellStyle name="Normaali 4 6 6 2" xfId="1491"/>
    <cellStyle name="Normaali 4 6 6 3" xfId="1492"/>
    <cellStyle name="Normaali 4 6 7" xfId="1493"/>
    <cellStyle name="Normaali 4 6 7 2" xfId="1494"/>
    <cellStyle name="Normaali 4 6 7 3" xfId="1495"/>
    <cellStyle name="Normaali 4 6 8" xfId="1496"/>
    <cellStyle name="Normaali 4 6 8 2" xfId="1497"/>
    <cellStyle name="Normaali 4 6 8 3" xfId="1498"/>
    <cellStyle name="Normaali 4 6 9" xfId="1499"/>
    <cellStyle name="Normaali 4 7" xfId="1500"/>
    <cellStyle name="Normaali 4 7 2" xfId="1501"/>
    <cellStyle name="Normaali 4 7 2 2" xfId="1502"/>
    <cellStyle name="Normaali 4 7 2 2 2" xfId="1503"/>
    <cellStyle name="Normaali 4 7 2 2 3" xfId="1504"/>
    <cellStyle name="Normaali 4 7 2 3" xfId="1505"/>
    <cellStyle name="Normaali 4 7 2 3 2" xfId="1506"/>
    <cellStyle name="Normaali 4 7 2 3 3" xfId="1507"/>
    <cellStyle name="Normaali 4 7 2 4" xfId="1508"/>
    <cellStyle name="Normaali 4 7 2 4 2" xfId="1509"/>
    <cellStyle name="Normaali 4 7 2 4 3" xfId="1510"/>
    <cellStyle name="Normaali 4 7 2 5" xfId="1511"/>
    <cellStyle name="Normaali 4 7 2 5 2" xfId="1512"/>
    <cellStyle name="Normaali 4 7 2 5 3" xfId="1513"/>
    <cellStyle name="Normaali 4 7 2 6" xfId="1514"/>
    <cellStyle name="Normaali 4 7 2 6 2" xfId="1515"/>
    <cellStyle name="Normaali 4 7 2 6 3" xfId="1516"/>
    <cellStyle name="Normaali 4 7 2 7" xfId="1517"/>
    <cellStyle name="Normaali 4 7 3" xfId="1518"/>
    <cellStyle name="Normaali 4 7 3 2" xfId="1519"/>
    <cellStyle name="Normaali 4 7 3 3" xfId="1520"/>
    <cellStyle name="Normaali 4 7 4" xfId="1521"/>
    <cellStyle name="Normaali 4 7 4 2" xfId="1522"/>
    <cellStyle name="Normaali 4 7 4 3" xfId="1523"/>
    <cellStyle name="Normaali 4 7 5" xfId="1524"/>
    <cellStyle name="Normaali 4 7 5 2" xfId="1525"/>
    <cellStyle name="Normaali 4 7 5 3" xfId="1526"/>
    <cellStyle name="Normaali 4 7 6" xfId="1527"/>
    <cellStyle name="Normaali 4 7 6 2" xfId="1528"/>
    <cellStyle name="Normaali 4 7 6 3" xfId="1529"/>
    <cellStyle name="Normaali 4 7 7" xfId="1530"/>
    <cellStyle name="Normaali 4 7 7 2" xfId="1531"/>
    <cellStyle name="Normaali 4 7 7 3" xfId="1532"/>
    <cellStyle name="Normaali 4 7 8" xfId="1533"/>
    <cellStyle name="Normaali 4 7 8 2" xfId="1534"/>
    <cellStyle name="Normaali 4 7 8 3" xfId="1535"/>
    <cellStyle name="Normaali 4 7 9" xfId="1536"/>
    <cellStyle name="Normaali 4 8" xfId="1537"/>
    <cellStyle name="Normaali 4 8 2" xfId="1538"/>
    <cellStyle name="Normaali 4 8 2 2" xfId="1539"/>
    <cellStyle name="Normaali 4 8 2 2 2" xfId="1540"/>
    <cellStyle name="Normaali 4 8 2 2 3" xfId="1541"/>
    <cellStyle name="Normaali 4 8 2 3" xfId="1542"/>
    <cellStyle name="Normaali 4 8 2 3 2" xfId="1543"/>
    <cellStyle name="Normaali 4 8 2 3 3" xfId="1544"/>
    <cellStyle name="Normaali 4 8 2 4" xfId="1545"/>
    <cellStyle name="Normaali 4 8 2 4 2" xfId="1546"/>
    <cellStyle name="Normaali 4 8 2 4 3" xfId="1547"/>
    <cellStyle name="Normaali 4 8 2 5" xfId="1548"/>
    <cellStyle name="Normaali 4 8 2 5 2" xfId="1549"/>
    <cellStyle name="Normaali 4 8 2 5 3" xfId="1550"/>
    <cellStyle name="Normaali 4 8 2 6" xfId="1551"/>
    <cellStyle name="Normaali 4 8 2 6 2" xfId="1552"/>
    <cellStyle name="Normaali 4 8 2 6 3" xfId="1553"/>
    <cellStyle name="Normaali 4 8 2 7" xfId="1554"/>
    <cellStyle name="Normaali 4 8 3" xfId="1555"/>
    <cellStyle name="Normaali 4 8 3 2" xfId="1556"/>
    <cellStyle name="Normaali 4 8 3 3" xfId="1557"/>
    <cellStyle name="Normaali 4 8 4" xfId="1558"/>
    <cellStyle name="Normaali 4 8 4 2" xfId="1559"/>
    <cellStyle name="Normaali 4 8 4 3" xfId="1560"/>
    <cellStyle name="Normaali 4 8 5" xfId="1561"/>
    <cellStyle name="Normaali 4 8 5 2" xfId="1562"/>
    <cellStyle name="Normaali 4 8 5 3" xfId="1563"/>
    <cellStyle name="Normaali 4 8 6" xfId="1564"/>
    <cellStyle name="Normaali 4 8 6 2" xfId="1565"/>
    <cellStyle name="Normaali 4 8 6 3" xfId="1566"/>
    <cellStyle name="Normaali 4 8 7" xfId="1567"/>
    <cellStyle name="Normaali 4 8 7 2" xfId="1568"/>
    <cellStyle name="Normaali 4 8 7 3" xfId="1569"/>
    <cellStyle name="Normaali 4 8 8" xfId="1570"/>
    <cellStyle name="Normaali 4 8 8 2" xfId="1571"/>
    <cellStyle name="Normaali 4 8 8 3" xfId="1572"/>
    <cellStyle name="Normaali 4 8 9" xfId="1573"/>
    <cellStyle name="Normaali 4 9" xfId="1574"/>
    <cellStyle name="Normaali 4 9 2" xfId="1575"/>
    <cellStyle name="Normaali 4 9 2 2" xfId="1576"/>
    <cellStyle name="Normaali 4 9 2 2 2" xfId="1577"/>
    <cellStyle name="Normaali 4 9 2 2 3" xfId="1578"/>
    <cellStyle name="Normaali 4 9 2 3" xfId="1579"/>
    <cellStyle name="Normaali 4 9 2 3 2" xfId="1580"/>
    <cellStyle name="Normaali 4 9 2 3 3" xfId="1581"/>
    <cellStyle name="Normaali 4 9 2 4" xfId="1582"/>
    <cellStyle name="Normaali 4 9 2 4 2" xfId="1583"/>
    <cellStyle name="Normaali 4 9 2 4 3" xfId="1584"/>
    <cellStyle name="Normaali 4 9 2 5" xfId="1585"/>
    <cellStyle name="Normaali 4 9 2 5 2" xfId="1586"/>
    <cellStyle name="Normaali 4 9 2 5 3" xfId="1587"/>
    <cellStyle name="Normaali 4 9 2 6" xfId="1588"/>
    <cellStyle name="Normaali 4 9 2 6 2" xfId="1589"/>
    <cellStyle name="Normaali 4 9 2 6 3" xfId="1590"/>
    <cellStyle name="Normaali 4 9 2 7" xfId="1591"/>
    <cellStyle name="Normaali 4 9 3" xfId="1592"/>
    <cellStyle name="Normaali 4 9 3 2" xfId="1593"/>
    <cellStyle name="Normaali 4 9 3 3" xfId="1594"/>
    <cellStyle name="Normaali 4 9 4" xfId="1595"/>
    <cellStyle name="Normaali 4 9 4 2" xfId="1596"/>
    <cellStyle name="Normaali 4 9 4 3" xfId="1597"/>
    <cellStyle name="Normaali 4 9 5" xfId="1598"/>
    <cellStyle name="Normaali 4 9 5 2" xfId="1599"/>
    <cellStyle name="Normaali 4 9 5 3" xfId="1600"/>
    <cellStyle name="Normaali 4 9 6" xfId="1601"/>
    <cellStyle name="Normaali 4 9 6 2" xfId="1602"/>
    <cellStyle name="Normaali 4 9 6 3" xfId="1603"/>
    <cellStyle name="Normaali 4 9 7" xfId="1604"/>
    <cellStyle name="Normaali 4 9 7 2" xfId="1605"/>
    <cellStyle name="Normaali 4 9 7 3" xfId="1606"/>
    <cellStyle name="Normaali 4 9 8" xfId="1607"/>
    <cellStyle name="Normaali 4 9 8 2" xfId="1608"/>
    <cellStyle name="Normaali 4 9 8 3" xfId="1609"/>
    <cellStyle name="Normaali 4 9 9" xfId="1610"/>
    <cellStyle name="Normaali 40" xfId="1611"/>
    <cellStyle name="Normaali 41" xfId="1612"/>
    <cellStyle name="Normaali 42" xfId="1613"/>
    <cellStyle name="Normaali 43" xfId="1614"/>
    <cellStyle name="Normaali 43 2" xfId="1615"/>
    <cellStyle name="Normaali 44" xfId="1616"/>
    <cellStyle name="Normaali 44 2" xfId="1617"/>
    <cellStyle name="Normaali 45" xfId="1618"/>
    <cellStyle name="Normaali 45 2" xfId="1619"/>
    <cellStyle name="Normaali 46" xfId="1620"/>
    <cellStyle name="Normaali 47" xfId="1621"/>
    <cellStyle name="Normaali 48" xfId="1622"/>
    <cellStyle name="Normaali 49" xfId="1623"/>
    <cellStyle name="Normaali 5" xfId="1624"/>
    <cellStyle name="Normaali 5 10" xfId="1625"/>
    <cellStyle name="Normaali 5 10 2" xfId="1626"/>
    <cellStyle name="Normaali 5 10 2 2" xfId="1627"/>
    <cellStyle name="Normaali 5 10 2 2 2" xfId="1628"/>
    <cellStyle name="Normaali 5 10 2 2 3" xfId="1629"/>
    <cellStyle name="Normaali 5 10 2 3" xfId="1630"/>
    <cellStyle name="Normaali 5 10 2 3 2" xfId="1631"/>
    <cellStyle name="Normaali 5 10 2 3 3" xfId="1632"/>
    <cellStyle name="Normaali 5 10 2 4" xfId="1633"/>
    <cellStyle name="Normaali 5 10 2 4 2" xfId="1634"/>
    <cellStyle name="Normaali 5 10 2 4 3" xfId="1635"/>
    <cellStyle name="Normaali 5 10 2 5" xfId="1636"/>
    <cellStyle name="Normaali 5 10 2 5 2" xfId="1637"/>
    <cellStyle name="Normaali 5 10 2 5 3" xfId="1638"/>
    <cellStyle name="Normaali 5 10 2 6" xfId="1639"/>
    <cellStyle name="Normaali 5 10 2 6 2" xfId="1640"/>
    <cellStyle name="Normaali 5 10 2 6 3" xfId="1641"/>
    <cellStyle name="Normaali 5 10 2 7" xfId="1642"/>
    <cellStyle name="Normaali 5 10 3" xfId="1643"/>
    <cellStyle name="Normaali 5 10 3 2" xfId="1644"/>
    <cellStyle name="Normaali 5 10 3 3" xfId="1645"/>
    <cellStyle name="Normaali 5 10 4" xfId="1646"/>
    <cellStyle name="Normaali 5 10 4 2" xfId="1647"/>
    <cellStyle name="Normaali 5 10 4 3" xfId="1648"/>
    <cellStyle name="Normaali 5 10 5" xfId="1649"/>
    <cellStyle name="Normaali 5 10 5 2" xfId="1650"/>
    <cellStyle name="Normaali 5 10 5 3" xfId="1651"/>
    <cellStyle name="Normaali 5 10 6" xfId="1652"/>
    <cellStyle name="Normaali 5 10 6 2" xfId="1653"/>
    <cellStyle name="Normaali 5 10 6 3" xfId="1654"/>
    <cellStyle name="Normaali 5 10 7" xfId="1655"/>
    <cellStyle name="Normaali 5 10 7 2" xfId="1656"/>
    <cellStyle name="Normaali 5 10 7 3" xfId="1657"/>
    <cellStyle name="Normaali 5 10 8" xfId="1658"/>
    <cellStyle name="Normaali 5 10 8 2" xfId="1659"/>
    <cellStyle name="Normaali 5 10 8 3" xfId="1660"/>
    <cellStyle name="Normaali 5 10 9" xfId="1661"/>
    <cellStyle name="Normaali 5 11" xfId="1662"/>
    <cellStyle name="Normaali 5 11 2" xfId="1663"/>
    <cellStyle name="Normaali 5 11 2 2" xfId="1664"/>
    <cellStyle name="Normaali 5 11 2 2 2" xfId="1665"/>
    <cellStyle name="Normaali 5 11 2 2 3" xfId="1666"/>
    <cellStyle name="Normaali 5 11 2 3" xfId="1667"/>
    <cellStyle name="Normaali 5 11 2 3 2" xfId="1668"/>
    <cellStyle name="Normaali 5 11 2 3 3" xfId="1669"/>
    <cellStyle name="Normaali 5 11 2 4" xfId="1670"/>
    <cellStyle name="Normaali 5 11 2 4 2" xfId="1671"/>
    <cellStyle name="Normaali 5 11 2 4 3" xfId="1672"/>
    <cellStyle name="Normaali 5 11 2 5" xfId="1673"/>
    <cellStyle name="Normaali 5 11 2 5 2" xfId="1674"/>
    <cellStyle name="Normaali 5 11 2 5 3" xfId="1675"/>
    <cellStyle name="Normaali 5 11 2 6" xfId="1676"/>
    <cellStyle name="Normaali 5 11 2 6 2" xfId="1677"/>
    <cellStyle name="Normaali 5 11 2 6 3" xfId="1678"/>
    <cellStyle name="Normaali 5 11 2 7" xfId="1679"/>
    <cellStyle name="Normaali 5 11 3" xfId="1680"/>
    <cellStyle name="Normaali 5 11 3 2" xfId="1681"/>
    <cellStyle name="Normaali 5 11 3 3" xfId="1682"/>
    <cellStyle name="Normaali 5 11 4" xfId="1683"/>
    <cellStyle name="Normaali 5 11 4 2" xfId="1684"/>
    <cellStyle name="Normaali 5 11 4 3" xfId="1685"/>
    <cellStyle name="Normaali 5 11 5" xfId="1686"/>
    <cellStyle name="Normaali 5 11 5 2" xfId="1687"/>
    <cellStyle name="Normaali 5 11 5 3" xfId="1688"/>
    <cellStyle name="Normaali 5 11 6" xfId="1689"/>
    <cellStyle name="Normaali 5 11 6 2" xfId="1690"/>
    <cellStyle name="Normaali 5 11 6 3" xfId="1691"/>
    <cellStyle name="Normaali 5 11 7" xfId="1692"/>
    <cellStyle name="Normaali 5 11 7 2" xfId="1693"/>
    <cellStyle name="Normaali 5 11 7 3" xfId="1694"/>
    <cellStyle name="Normaali 5 11 8" xfId="1695"/>
    <cellStyle name="Normaali 5 11 8 2" xfId="1696"/>
    <cellStyle name="Normaali 5 11 8 3" xfId="1697"/>
    <cellStyle name="Normaali 5 11 9" xfId="1698"/>
    <cellStyle name="Normaali 5 12" xfId="1699"/>
    <cellStyle name="Normaali 5 12 2" xfId="1700"/>
    <cellStyle name="Normaali 5 12 2 2" xfId="1701"/>
    <cellStyle name="Normaali 5 12 2 2 2" xfId="1702"/>
    <cellStyle name="Normaali 5 12 2 2 3" xfId="1703"/>
    <cellStyle name="Normaali 5 12 2 3" xfId="1704"/>
    <cellStyle name="Normaali 5 12 2 3 2" xfId="1705"/>
    <cellStyle name="Normaali 5 12 2 3 3" xfId="1706"/>
    <cellStyle name="Normaali 5 12 2 4" xfId="1707"/>
    <cellStyle name="Normaali 5 12 2 4 2" xfId="1708"/>
    <cellStyle name="Normaali 5 12 2 4 3" xfId="1709"/>
    <cellStyle name="Normaali 5 12 2 5" xfId="1710"/>
    <cellStyle name="Normaali 5 12 2 5 2" xfId="1711"/>
    <cellStyle name="Normaali 5 12 2 5 3" xfId="1712"/>
    <cellStyle name="Normaali 5 12 2 6" xfId="1713"/>
    <cellStyle name="Normaali 5 12 2 6 2" xfId="1714"/>
    <cellStyle name="Normaali 5 12 2 6 3" xfId="1715"/>
    <cellStyle name="Normaali 5 12 2 7" xfId="1716"/>
    <cellStyle name="Normaali 5 12 3" xfId="1717"/>
    <cellStyle name="Normaali 5 12 3 2" xfId="1718"/>
    <cellStyle name="Normaali 5 12 3 3" xfId="1719"/>
    <cellStyle name="Normaali 5 12 4" xfId="1720"/>
    <cellStyle name="Normaali 5 12 4 2" xfId="1721"/>
    <cellStyle name="Normaali 5 12 4 3" xfId="1722"/>
    <cellStyle name="Normaali 5 12 5" xfId="1723"/>
    <cellStyle name="Normaali 5 12 5 2" xfId="1724"/>
    <cellStyle name="Normaali 5 12 5 3" xfId="1725"/>
    <cellStyle name="Normaali 5 12 6" xfId="1726"/>
    <cellStyle name="Normaali 5 12 6 2" xfId="1727"/>
    <cellStyle name="Normaali 5 12 6 3" xfId="1728"/>
    <cellStyle name="Normaali 5 12 7" xfId="1729"/>
    <cellStyle name="Normaali 5 12 7 2" xfId="1730"/>
    <cellStyle name="Normaali 5 12 7 3" xfId="1731"/>
    <cellStyle name="Normaali 5 12 8" xfId="1732"/>
    <cellStyle name="Normaali 5 12 8 2" xfId="1733"/>
    <cellStyle name="Normaali 5 12 8 3" xfId="1734"/>
    <cellStyle name="Normaali 5 12 9" xfId="1735"/>
    <cellStyle name="Normaali 5 2" xfId="1736"/>
    <cellStyle name="Normaali 5 2 10" xfId="1737"/>
    <cellStyle name="Normaali 5 2 10 2" xfId="1738"/>
    <cellStyle name="Normaali 5 2 10 3" xfId="1739"/>
    <cellStyle name="Normaali 5 2 11" xfId="1740"/>
    <cellStyle name="Normaali 5 2 11 2" xfId="1741"/>
    <cellStyle name="Normaali 5 2 11 3" xfId="1742"/>
    <cellStyle name="Normaali 5 2 12" xfId="1743"/>
    <cellStyle name="Normaali 5 2 12 2" xfId="1744"/>
    <cellStyle name="Normaali 5 2 12 3" xfId="1745"/>
    <cellStyle name="Normaali 5 2 13" xfId="1746"/>
    <cellStyle name="Normaali 5 2 2" xfId="1747"/>
    <cellStyle name="Normaali 5 2 2 2" xfId="1748"/>
    <cellStyle name="Normaali 5 2 2 2 2" xfId="1749"/>
    <cellStyle name="Normaali 5 2 2 2 2 2" xfId="1750"/>
    <cellStyle name="Normaali 5 2 2 2 2 2 2" xfId="1751"/>
    <cellStyle name="Normaali 5 2 2 2 2 2 3" xfId="1752"/>
    <cellStyle name="Normaali 5 2 2 2 2 3" xfId="1753"/>
    <cellStyle name="Normaali 5 2 2 2 2 3 2" xfId="1754"/>
    <cellStyle name="Normaali 5 2 2 2 2 3 3" xfId="1755"/>
    <cellStyle name="Normaali 5 2 2 2 2 4" xfId="1756"/>
    <cellStyle name="Normaali 5 2 2 2 2 4 2" xfId="1757"/>
    <cellStyle name="Normaali 5 2 2 2 2 4 3" xfId="1758"/>
    <cellStyle name="Normaali 5 2 2 2 2 5" xfId="1759"/>
    <cellStyle name="Normaali 5 2 2 2 2 5 2" xfId="1760"/>
    <cellStyle name="Normaali 5 2 2 2 2 5 3" xfId="1761"/>
    <cellStyle name="Normaali 5 2 2 2 2 6" xfId="1762"/>
    <cellStyle name="Normaali 5 2 2 2 2 6 2" xfId="1763"/>
    <cellStyle name="Normaali 5 2 2 2 2 6 3" xfId="1764"/>
    <cellStyle name="Normaali 5 2 2 2 2 7" xfId="1765"/>
    <cellStyle name="Normaali 5 2 2 2 3" xfId="1766"/>
    <cellStyle name="Normaali 5 2 2 2 3 2" xfId="1767"/>
    <cellStyle name="Normaali 5 2 2 2 3 3" xfId="1768"/>
    <cellStyle name="Normaali 5 2 2 2 4" xfId="1769"/>
    <cellStyle name="Normaali 5 2 2 2 4 2" xfId="1770"/>
    <cellStyle name="Normaali 5 2 2 2 4 3" xfId="1771"/>
    <cellStyle name="Normaali 5 2 2 2 5" xfId="1772"/>
    <cellStyle name="Normaali 5 2 2 2 5 2" xfId="1773"/>
    <cellStyle name="Normaali 5 2 2 2 5 3" xfId="1774"/>
    <cellStyle name="Normaali 5 2 2 2 6" xfId="1775"/>
    <cellStyle name="Normaali 5 2 2 2 6 2" xfId="1776"/>
    <cellStyle name="Normaali 5 2 2 2 6 3" xfId="1777"/>
    <cellStyle name="Normaali 5 2 2 2 7" xfId="1778"/>
    <cellStyle name="Normaali 5 2 2 2 7 2" xfId="1779"/>
    <cellStyle name="Normaali 5 2 2 2 7 3" xfId="1780"/>
    <cellStyle name="Normaali 5 2 2 2 8" xfId="1781"/>
    <cellStyle name="Normaali 5 2 2 2 8 2" xfId="1782"/>
    <cellStyle name="Normaali 5 2 2 2 8 3" xfId="1783"/>
    <cellStyle name="Normaali 5 2 2 2 9" xfId="1784"/>
    <cellStyle name="Normaali 5 2 2 3" xfId="1785"/>
    <cellStyle name="Normaali 5 2 2 3 2" xfId="1786"/>
    <cellStyle name="Normaali 5 2 2 3 2 2" xfId="1787"/>
    <cellStyle name="Normaali 5 2 2 3 2 2 2" xfId="1788"/>
    <cellStyle name="Normaali 5 2 2 3 2 2 3" xfId="1789"/>
    <cellStyle name="Normaali 5 2 2 3 2 3" xfId="1790"/>
    <cellStyle name="Normaali 5 2 2 3 2 3 2" xfId="1791"/>
    <cellStyle name="Normaali 5 2 2 3 2 3 3" xfId="1792"/>
    <cellStyle name="Normaali 5 2 2 3 2 4" xfId="1793"/>
    <cellStyle name="Normaali 5 2 2 3 2 4 2" xfId="1794"/>
    <cellStyle name="Normaali 5 2 2 3 2 4 3" xfId="1795"/>
    <cellStyle name="Normaali 5 2 2 3 2 5" xfId="1796"/>
    <cellStyle name="Normaali 5 2 2 3 2 5 2" xfId="1797"/>
    <cellStyle name="Normaali 5 2 2 3 2 5 3" xfId="1798"/>
    <cellStyle name="Normaali 5 2 2 3 2 6" xfId="1799"/>
    <cellStyle name="Normaali 5 2 2 3 2 6 2" xfId="1800"/>
    <cellStyle name="Normaali 5 2 2 3 2 6 3" xfId="1801"/>
    <cellStyle name="Normaali 5 2 2 3 2 7" xfId="1802"/>
    <cellStyle name="Normaali 5 2 2 3 3" xfId="1803"/>
    <cellStyle name="Normaali 5 2 2 3 3 2" xfId="1804"/>
    <cellStyle name="Normaali 5 2 2 3 3 3" xfId="1805"/>
    <cellStyle name="Normaali 5 2 2 3 4" xfId="1806"/>
    <cellStyle name="Normaali 5 2 2 3 4 2" xfId="1807"/>
    <cellStyle name="Normaali 5 2 2 3 4 3" xfId="1808"/>
    <cellStyle name="Normaali 5 2 2 3 5" xfId="1809"/>
    <cellStyle name="Normaali 5 2 2 3 5 2" xfId="1810"/>
    <cellStyle name="Normaali 5 2 2 3 5 3" xfId="1811"/>
    <cellStyle name="Normaali 5 2 2 3 6" xfId="1812"/>
    <cellStyle name="Normaali 5 2 2 3 6 2" xfId="1813"/>
    <cellStyle name="Normaali 5 2 2 3 6 3" xfId="1814"/>
    <cellStyle name="Normaali 5 2 2 3 7" xfId="1815"/>
    <cellStyle name="Normaali 5 2 2 3 7 2" xfId="1816"/>
    <cellStyle name="Normaali 5 2 2 3 7 3" xfId="1817"/>
    <cellStyle name="Normaali 5 2 2 3 8" xfId="1818"/>
    <cellStyle name="Normaali 5 2 2 3 8 2" xfId="1819"/>
    <cellStyle name="Normaali 5 2 2 3 8 3" xfId="1820"/>
    <cellStyle name="Normaali 5 2 2 3 9" xfId="1821"/>
    <cellStyle name="Normaali 5 2 2 4" xfId="1822"/>
    <cellStyle name="Normaali 5 2 2 4 2" xfId="1823"/>
    <cellStyle name="Normaali 5 2 2 4 2 2" xfId="1824"/>
    <cellStyle name="Normaali 5 2 2 4 2 2 2" xfId="1825"/>
    <cellStyle name="Normaali 5 2 2 4 2 2 3" xfId="1826"/>
    <cellStyle name="Normaali 5 2 2 4 2 3" xfId="1827"/>
    <cellStyle name="Normaali 5 2 2 4 2 3 2" xfId="1828"/>
    <cellStyle name="Normaali 5 2 2 4 2 3 3" xfId="1829"/>
    <cellStyle name="Normaali 5 2 2 4 2 4" xfId="1830"/>
    <cellStyle name="Normaali 5 2 2 4 2 4 2" xfId="1831"/>
    <cellStyle name="Normaali 5 2 2 4 2 4 3" xfId="1832"/>
    <cellStyle name="Normaali 5 2 2 4 2 5" xfId="1833"/>
    <cellStyle name="Normaali 5 2 2 4 2 5 2" xfId="1834"/>
    <cellStyle name="Normaali 5 2 2 4 2 5 3" xfId="1835"/>
    <cellStyle name="Normaali 5 2 2 4 2 6" xfId="1836"/>
    <cellStyle name="Normaali 5 2 2 4 2 6 2" xfId="1837"/>
    <cellStyle name="Normaali 5 2 2 4 2 6 3" xfId="1838"/>
    <cellStyle name="Normaali 5 2 2 4 2 7" xfId="1839"/>
    <cellStyle name="Normaali 5 2 2 4 3" xfId="1840"/>
    <cellStyle name="Normaali 5 2 2 4 3 2" xfId="1841"/>
    <cellStyle name="Normaali 5 2 2 4 3 3" xfId="1842"/>
    <cellStyle name="Normaali 5 2 2 4 4" xfId="1843"/>
    <cellStyle name="Normaali 5 2 2 4 4 2" xfId="1844"/>
    <cellStyle name="Normaali 5 2 2 4 4 3" xfId="1845"/>
    <cellStyle name="Normaali 5 2 2 4 5" xfId="1846"/>
    <cellStyle name="Normaali 5 2 2 4 5 2" xfId="1847"/>
    <cellStyle name="Normaali 5 2 2 4 5 3" xfId="1848"/>
    <cellStyle name="Normaali 5 2 2 4 6" xfId="1849"/>
    <cellStyle name="Normaali 5 2 2 4 6 2" xfId="1850"/>
    <cellStyle name="Normaali 5 2 2 4 6 3" xfId="1851"/>
    <cellStyle name="Normaali 5 2 2 4 7" xfId="1852"/>
    <cellStyle name="Normaali 5 2 2 4 7 2" xfId="1853"/>
    <cellStyle name="Normaali 5 2 2 4 7 3" xfId="1854"/>
    <cellStyle name="Normaali 5 2 2 4 8" xfId="1855"/>
    <cellStyle name="Normaali 5 2 2 4 8 2" xfId="1856"/>
    <cellStyle name="Normaali 5 2 2 4 8 3" xfId="1857"/>
    <cellStyle name="Normaali 5 2 2 4 9" xfId="1858"/>
    <cellStyle name="Normaali 5 2 2 5" xfId="1859"/>
    <cellStyle name="Normaali 5 2 2 5 2" xfId="1860"/>
    <cellStyle name="Normaali 5 2 2 5 2 2" xfId="1861"/>
    <cellStyle name="Normaali 5 2 2 5 2 2 2" xfId="1862"/>
    <cellStyle name="Normaali 5 2 2 5 2 2 3" xfId="1863"/>
    <cellStyle name="Normaali 5 2 2 5 2 3" xfId="1864"/>
    <cellStyle name="Normaali 5 2 2 5 2 3 2" xfId="1865"/>
    <cellStyle name="Normaali 5 2 2 5 2 3 3" xfId="1866"/>
    <cellStyle name="Normaali 5 2 2 5 2 4" xfId="1867"/>
    <cellStyle name="Normaali 5 2 2 5 2 4 2" xfId="1868"/>
    <cellStyle name="Normaali 5 2 2 5 2 4 3" xfId="1869"/>
    <cellStyle name="Normaali 5 2 2 5 2 5" xfId="1870"/>
    <cellStyle name="Normaali 5 2 2 5 2 5 2" xfId="1871"/>
    <cellStyle name="Normaali 5 2 2 5 2 5 3" xfId="1872"/>
    <cellStyle name="Normaali 5 2 2 5 2 6" xfId="1873"/>
    <cellStyle name="Normaali 5 2 2 5 2 6 2" xfId="1874"/>
    <cellStyle name="Normaali 5 2 2 5 2 6 3" xfId="1875"/>
    <cellStyle name="Normaali 5 2 2 5 2 7" xfId="1876"/>
    <cellStyle name="Normaali 5 2 2 5 3" xfId="1877"/>
    <cellStyle name="Normaali 5 2 2 5 3 2" xfId="1878"/>
    <cellStyle name="Normaali 5 2 2 5 3 3" xfId="1879"/>
    <cellStyle name="Normaali 5 2 2 5 4" xfId="1880"/>
    <cellStyle name="Normaali 5 2 2 5 4 2" xfId="1881"/>
    <cellStyle name="Normaali 5 2 2 5 4 3" xfId="1882"/>
    <cellStyle name="Normaali 5 2 2 5 5" xfId="1883"/>
    <cellStyle name="Normaali 5 2 2 5 5 2" xfId="1884"/>
    <cellStyle name="Normaali 5 2 2 5 5 3" xfId="1885"/>
    <cellStyle name="Normaali 5 2 2 5 6" xfId="1886"/>
    <cellStyle name="Normaali 5 2 2 5 6 2" xfId="1887"/>
    <cellStyle name="Normaali 5 2 2 5 6 3" xfId="1888"/>
    <cellStyle name="Normaali 5 2 2 5 7" xfId="1889"/>
    <cellStyle name="Normaali 5 2 2 5 7 2" xfId="1890"/>
    <cellStyle name="Normaali 5 2 2 5 7 3" xfId="1891"/>
    <cellStyle name="Normaali 5 2 2 5 8" xfId="1892"/>
    <cellStyle name="Normaali 5 2 2 5 8 2" xfId="1893"/>
    <cellStyle name="Normaali 5 2 2 5 8 3" xfId="1894"/>
    <cellStyle name="Normaali 5 2 2 5 9" xfId="1895"/>
    <cellStyle name="Normaali 5 2 3" xfId="1896"/>
    <cellStyle name="Normaali 5 2 4" xfId="1897"/>
    <cellStyle name="Normaali 5 2 5" xfId="1898"/>
    <cellStyle name="Normaali 5 2 6" xfId="1899"/>
    <cellStyle name="Normaali 5 2 6 2" xfId="1900"/>
    <cellStyle name="Normaali 5 2 6 2 2" xfId="1901"/>
    <cellStyle name="Normaali 5 2 6 2 2 2" xfId="1902"/>
    <cellStyle name="Normaali 5 2 6 2 3" xfId="1903"/>
    <cellStyle name="Normaali 5 2 6 3" xfId="1904"/>
    <cellStyle name="Normaali 5 2 6 3 2" xfId="1905"/>
    <cellStyle name="Normaali 5 2 6 3 3" xfId="1906"/>
    <cellStyle name="Normaali 5 2 6 4" xfId="1907"/>
    <cellStyle name="Normaali 5 2 6 4 2" xfId="1908"/>
    <cellStyle name="Normaali 5 2 6 4 3" xfId="1909"/>
    <cellStyle name="Normaali 5 2 6 5" xfId="1910"/>
    <cellStyle name="Normaali 5 2 6 5 2" xfId="1911"/>
    <cellStyle name="Normaali 5 2 6 5 3" xfId="1912"/>
    <cellStyle name="Normaali 5 2 6 6" xfId="1913"/>
    <cellStyle name="Normaali 5 2 6 6 2" xfId="1914"/>
    <cellStyle name="Normaali 5 2 6 6 3" xfId="1915"/>
    <cellStyle name="Normaali 5 2 6 7" xfId="1916"/>
    <cellStyle name="Normaali 5 2 7" xfId="1917"/>
    <cellStyle name="Normaali 5 2 7 2" xfId="1918"/>
    <cellStyle name="Normaali 5 2 7 2 2" xfId="1919"/>
    <cellStyle name="Normaali 5 2 7 3" xfId="1920"/>
    <cellStyle name="Normaali 5 2 8" xfId="1921"/>
    <cellStyle name="Normaali 5 2 8 2" xfId="1922"/>
    <cellStyle name="Normaali 5 2 8 3" xfId="1923"/>
    <cellStyle name="Normaali 5 2 9" xfId="1924"/>
    <cellStyle name="Normaali 5 2 9 2" xfId="1925"/>
    <cellStyle name="Normaali 5 2 9 3" xfId="1926"/>
    <cellStyle name="Normaali 5 3" xfId="1927"/>
    <cellStyle name="Normaali 5 3 2" xfId="1928"/>
    <cellStyle name="Normaali 5 3 2 2" xfId="1929"/>
    <cellStyle name="Normaali 5 3 2 2 2" xfId="1930"/>
    <cellStyle name="Normaali 5 3 2 2 2 2" xfId="1931"/>
    <cellStyle name="Normaali 5 3 2 2 3" xfId="1932"/>
    <cellStyle name="Normaali 5 3 2 3" xfId="1933"/>
    <cellStyle name="Normaali 5 3 2 3 2" xfId="1934"/>
    <cellStyle name="Normaali 5 3 2 3 3" xfId="1935"/>
    <cellStyle name="Normaali 5 3 2 4" xfId="1936"/>
    <cellStyle name="Normaali 5 3 2 4 2" xfId="1937"/>
    <cellStyle name="Normaali 5 3 2 4 3" xfId="1938"/>
    <cellStyle name="Normaali 5 3 2 5" xfId="1939"/>
    <cellStyle name="Normaali 5 3 2 5 2" xfId="1940"/>
    <cellStyle name="Normaali 5 3 2 5 3" xfId="1941"/>
    <cellStyle name="Normaali 5 3 2 6" xfId="1942"/>
    <cellStyle name="Normaali 5 3 2 6 2" xfId="1943"/>
    <cellStyle name="Normaali 5 3 2 6 3" xfId="1944"/>
    <cellStyle name="Normaali 5 3 2 7" xfId="1945"/>
    <cellStyle name="Normaali 5 3 3" xfId="1946"/>
    <cellStyle name="Normaali 5 3 3 2" xfId="1947"/>
    <cellStyle name="Normaali 5 3 3 2 2" xfId="1948"/>
    <cellStyle name="Normaali 5 3 3 3" xfId="1949"/>
    <cellStyle name="Normaali 5 3 4" xfId="1950"/>
    <cellStyle name="Normaali 5 3 4 2" xfId="1951"/>
    <cellStyle name="Normaali 5 3 4 3" xfId="1952"/>
    <cellStyle name="Normaali 5 3 5" xfId="1953"/>
    <cellStyle name="Normaali 5 3 5 2" xfId="1954"/>
    <cellStyle name="Normaali 5 3 5 3" xfId="1955"/>
    <cellStyle name="Normaali 5 3 6" xfId="1956"/>
    <cellStyle name="Normaali 5 3 6 2" xfId="1957"/>
    <cellStyle name="Normaali 5 3 6 3" xfId="1958"/>
    <cellStyle name="Normaali 5 3 7" xfId="1959"/>
    <cellStyle name="Normaali 5 3 7 2" xfId="1960"/>
    <cellStyle name="Normaali 5 3 7 3" xfId="1961"/>
    <cellStyle name="Normaali 5 3 8" xfId="1962"/>
    <cellStyle name="Normaali 5 3 8 2" xfId="1963"/>
    <cellStyle name="Normaali 5 3 8 3" xfId="1964"/>
    <cellStyle name="Normaali 5 3 9" xfId="1965"/>
    <cellStyle name="Normaali 5 4" xfId="1966"/>
    <cellStyle name="Normaali 5 4 2" xfId="1967"/>
    <cellStyle name="Normaali 5 4 2 2" xfId="1968"/>
    <cellStyle name="Normaali 5 4 2 2 2" xfId="1969"/>
    <cellStyle name="Normaali 5 4 2 2 3" xfId="1970"/>
    <cellStyle name="Normaali 5 4 2 3" xfId="1971"/>
    <cellStyle name="Normaali 5 4 2 3 2" xfId="1972"/>
    <cellStyle name="Normaali 5 4 2 3 3" xfId="1973"/>
    <cellStyle name="Normaali 5 4 2 4" xfId="1974"/>
    <cellStyle name="Normaali 5 4 2 4 2" xfId="1975"/>
    <cellStyle name="Normaali 5 4 2 4 3" xfId="1976"/>
    <cellStyle name="Normaali 5 4 2 5" xfId="1977"/>
    <cellStyle name="Normaali 5 4 2 5 2" xfId="1978"/>
    <cellStyle name="Normaali 5 4 2 5 3" xfId="1979"/>
    <cellStyle name="Normaali 5 4 2 6" xfId="1980"/>
    <cellStyle name="Normaali 5 4 2 6 2" xfId="1981"/>
    <cellStyle name="Normaali 5 4 2 6 3" xfId="1982"/>
    <cellStyle name="Normaali 5 4 2 7" xfId="1983"/>
    <cellStyle name="Normaali 5 4 3" xfId="1984"/>
    <cellStyle name="Normaali 5 4 3 2" xfId="1985"/>
    <cellStyle name="Normaali 5 4 3 3" xfId="1986"/>
    <cellStyle name="Normaali 5 4 4" xfId="1987"/>
    <cellStyle name="Normaali 5 4 4 2" xfId="1988"/>
    <cellStyle name="Normaali 5 4 4 3" xfId="1989"/>
    <cellStyle name="Normaali 5 4 5" xfId="1990"/>
    <cellStyle name="Normaali 5 4 5 2" xfId="1991"/>
    <cellStyle name="Normaali 5 4 5 3" xfId="1992"/>
    <cellStyle name="Normaali 5 4 6" xfId="1993"/>
    <cellStyle name="Normaali 5 4 6 2" xfId="1994"/>
    <cellStyle name="Normaali 5 4 6 3" xfId="1995"/>
    <cellStyle name="Normaali 5 4 7" xfId="1996"/>
    <cellStyle name="Normaali 5 4 7 2" xfId="1997"/>
    <cellStyle name="Normaali 5 4 7 3" xfId="1998"/>
    <cellStyle name="Normaali 5 4 8" xfId="1999"/>
    <cellStyle name="Normaali 5 4 8 2" xfId="2000"/>
    <cellStyle name="Normaali 5 4 8 3" xfId="2001"/>
    <cellStyle name="Normaali 5 4 9" xfId="2002"/>
    <cellStyle name="Normaali 5 5" xfId="2003"/>
    <cellStyle name="Normaali 5 5 2" xfId="2004"/>
    <cellStyle name="Normaali 5 5 2 2" xfId="2005"/>
    <cellStyle name="Normaali 5 5 2 2 2" xfId="2006"/>
    <cellStyle name="Normaali 5 5 2 2 3" xfId="2007"/>
    <cellStyle name="Normaali 5 5 2 3" xfId="2008"/>
    <cellStyle name="Normaali 5 5 2 3 2" xfId="2009"/>
    <cellStyle name="Normaali 5 5 2 3 3" xfId="2010"/>
    <cellStyle name="Normaali 5 5 2 4" xfId="2011"/>
    <cellStyle name="Normaali 5 5 2 4 2" xfId="2012"/>
    <cellStyle name="Normaali 5 5 2 4 3" xfId="2013"/>
    <cellStyle name="Normaali 5 5 2 5" xfId="2014"/>
    <cellStyle name="Normaali 5 5 2 5 2" xfId="2015"/>
    <cellStyle name="Normaali 5 5 2 5 3" xfId="2016"/>
    <cellStyle name="Normaali 5 5 2 6" xfId="2017"/>
    <cellStyle name="Normaali 5 5 2 6 2" xfId="2018"/>
    <cellStyle name="Normaali 5 5 2 6 3" xfId="2019"/>
    <cellStyle name="Normaali 5 5 2 7" xfId="2020"/>
    <cellStyle name="Normaali 5 5 3" xfId="2021"/>
    <cellStyle name="Normaali 5 5 3 2" xfId="2022"/>
    <cellStyle name="Normaali 5 5 3 3" xfId="2023"/>
    <cellStyle name="Normaali 5 5 4" xfId="2024"/>
    <cellStyle name="Normaali 5 5 4 2" xfId="2025"/>
    <cellStyle name="Normaali 5 5 4 3" xfId="2026"/>
    <cellStyle name="Normaali 5 5 5" xfId="2027"/>
    <cellStyle name="Normaali 5 5 5 2" xfId="2028"/>
    <cellStyle name="Normaali 5 5 5 3" xfId="2029"/>
    <cellStyle name="Normaali 5 5 6" xfId="2030"/>
    <cellStyle name="Normaali 5 5 6 2" xfId="2031"/>
    <cellStyle name="Normaali 5 5 6 3" xfId="2032"/>
    <cellStyle name="Normaali 5 5 7" xfId="2033"/>
    <cellStyle name="Normaali 5 5 7 2" xfId="2034"/>
    <cellStyle name="Normaali 5 5 7 3" xfId="2035"/>
    <cellStyle name="Normaali 5 5 8" xfId="2036"/>
    <cellStyle name="Normaali 5 5 8 2" xfId="2037"/>
    <cellStyle name="Normaali 5 5 8 3" xfId="2038"/>
    <cellStyle name="Normaali 5 5 9" xfId="2039"/>
    <cellStyle name="Normaali 5 6" xfId="2040"/>
    <cellStyle name="Normaali 5 6 2" xfId="2041"/>
    <cellStyle name="Normaali 5 6 2 2" xfId="2042"/>
    <cellStyle name="Normaali 5 6 2 2 2" xfId="2043"/>
    <cellStyle name="Normaali 5 6 2 2 3" xfId="2044"/>
    <cellStyle name="Normaali 5 6 2 3" xfId="2045"/>
    <cellStyle name="Normaali 5 6 2 3 2" xfId="2046"/>
    <cellStyle name="Normaali 5 6 2 3 3" xfId="2047"/>
    <cellStyle name="Normaali 5 6 2 4" xfId="2048"/>
    <cellStyle name="Normaali 5 6 2 4 2" xfId="2049"/>
    <cellStyle name="Normaali 5 6 2 4 3" xfId="2050"/>
    <cellStyle name="Normaali 5 6 2 5" xfId="2051"/>
    <cellStyle name="Normaali 5 6 2 5 2" xfId="2052"/>
    <cellStyle name="Normaali 5 6 2 5 3" xfId="2053"/>
    <cellStyle name="Normaali 5 6 2 6" xfId="2054"/>
    <cellStyle name="Normaali 5 6 2 6 2" xfId="2055"/>
    <cellStyle name="Normaali 5 6 2 6 3" xfId="2056"/>
    <cellStyle name="Normaali 5 6 2 7" xfId="2057"/>
    <cellStyle name="Normaali 5 6 3" xfId="2058"/>
    <cellStyle name="Normaali 5 6 3 2" xfId="2059"/>
    <cellStyle name="Normaali 5 6 3 3" xfId="2060"/>
    <cellStyle name="Normaali 5 6 4" xfId="2061"/>
    <cellStyle name="Normaali 5 6 4 2" xfId="2062"/>
    <cellStyle name="Normaali 5 6 4 3" xfId="2063"/>
    <cellStyle name="Normaali 5 6 5" xfId="2064"/>
    <cellStyle name="Normaali 5 6 5 2" xfId="2065"/>
    <cellStyle name="Normaali 5 6 5 3" xfId="2066"/>
    <cellStyle name="Normaali 5 6 6" xfId="2067"/>
    <cellStyle name="Normaali 5 6 6 2" xfId="2068"/>
    <cellStyle name="Normaali 5 6 6 3" xfId="2069"/>
    <cellStyle name="Normaali 5 6 7" xfId="2070"/>
    <cellStyle name="Normaali 5 6 7 2" xfId="2071"/>
    <cellStyle name="Normaali 5 6 7 3" xfId="2072"/>
    <cellStyle name="Normaali 5 6 8" xfId="2073"/>
    <cellStyle name="Normaali 5 6 8 2" xfId="2074"/>
    <cellStyle name="Normaali 5 6 8 3" xfId="2075"/>
    <cellStyle name="Normaali 5 6 9" xfId="2076"/>
    <cellStyle name="Normaali 5 7" xfId="2077"/>
    <cellStyle name="Normaali 5 7 2" xfId="2078"/>
    <cellStyle name="Normaali 5 7 2 2" xfId="2079"/>
    <cellStyle name="Normaali 5 7 2 2 2" xfId="2080"/>
    <cellStyle name="Normaali 5 7 2 2 3" xfId="2081"/>
    <cellStyle name="Normaali 5 7 2 3" xfId="2082"/>
    <cellStyle name="Normaali 5 7 2 3 2" xfId="2083"/>
    <cellStyle name="Normaali 5 7 2 3 3" xfId="2084"/>
    <cellStyle name="Normaali 5 7 2 4" xfId="2085"/>
    <cellStyle name="Normaali 5 7 2 4 2" xfId="2086"/>
    <cellStyle name="Normaali 5 7 2 4 3" xfId="2087"/>
    <cellStyle name="Normaali 5 7 2 5" xfId="2088"/>
    <cellStyle name="Normaali 5 7 2 5 2" xfId="2089"/>
    <cellStyle name="Normaali 5 7 2 5 3" xfId="2090"/>
    <cellStyle name="Normaali 5 7 2 6" xfId="2091"/>
    <cellStyle name="Normaali 5 7 2 6 2" xfId="2092"/>
    <cellStyle name="Normaali 5 7 2 6 3" xfId="2093"/>
    <cellStyle name="Normaali 5 7 2 7" xfId="2094"/>
    <cellStyle name="Normaali 5 7 3" xfId="2095"/>
    <cellStyle name="Normaali 5 7 3 2" xfId="2096"/>
    <cellStyle name="Normaali 5 7 3 3" xfId="2097"/>
    <cellStyle name="Normaali 5 7 4" xfId="2098"/>
    <cellStyle name="Normaali 5 7 4 2" xfId="2099"/>
    <cellStyle name="Normaali 5 7 4 3" xfId="2100"/>
    <cellStyle name="Normaali 5 7 5" xfId="2101"/>
    <cellStyle name="Normaali 5 7 5 2" xfId="2102"/>
    <cellStyle name="Normaali 5 7 5 3" xfId="2103"/>
    <cellStyle name="Normaali 5 7 6" xfId="2104"/>
    <cellStyle name="Normaali 5 7 6 2" xfId="2105"/>
    <cellStyle name="Normaali 5 7 6 3" xfId="2106"/>
    <cellStyle name="Normaali 5 7 7" xfId="2107"/>
    <cellStyle name="Normaali 5 7 7 2" xfId="2108"/>
    <cellStyle name="Normaali 5 7 7 3" xfId="2109"/>
    <cellStyle name="Normaali 5 7 8" xfId="2110"/>
    <cellStyle name="Normaali 5 7 8 2" xfId="2111"/>
    <cellStyle name="Normaali 5 7 8 3" xfId="2112"/>
    <cellStyle name="Normaali 5 7 9" xfId="2113"/>
    <cellStyle name="Normaali 5 8" xfId="2114"/>
    <cellStyle name="Normaali 5 8 2" xfId="2115"/>
    <cellStyle name="Normaali 5 8 2 2" xfId="2116"/>
    <cellStyle name="Normaali 5 8 2 2 2" xfId="2117"/>
    <cellStyle name="Normaali 5 8 2 2 3" xfId="2118"/>
    <cellStyle name="Normaali 5 8 2 3" xfId="2119"/>
    <cellStyle name="Normaali 5 8 2 3 2" xfId="2120"/>
    <cellStyle name="Normaali 5 8 2 3 3" xfId="2121"/>
    <cellStyle name="Normaali 5 8 2 4" xfId="2122"/>
    <cellStyle name="Normaali 5 8 2 4 2" xfId="2123"/>
    <cellStyle name="Normaali 5 8 2 4 3" xfId="2124"/>
    <cellStyle name="Normaali 5 8 2 5" xfId="2125"/>
    <cellStyle name="Normaali 5 8 2 5 2" xfId="2126"/>
    <cellStyle name="Normaali 5 8 2 5 3" xfId="2127"/>
    <cellStyle name="Normaali 5 8 2 6" xfId="2128"/>
    <cellStyle name="Normaali 5 8 2 6 2" xfId="2129"/>
    <cellStyle name="Normaali 5 8 2 6 3" xfId="2130"/>
    <cellStyle name="Normaali 5 8 2 7" xfId="2131"/>
    <cellStyle name="Normaali 5 8 3" xfId="2132"/>
    <cellStyle name="Normaali 5 8 3 2" xfId="2133"/>
    <cellStyle name="Normaali 5 8 3 3" xfId="2134"/>
    <cellStyle name="Normaali 5 8 4" xfId="2135"/>
    <cellStyle name="Normaali 5 8 4 2" xfId="2136"/>
    <cellStyle name="Normaali 5 8 4 3" xfId="2137"/>
    <cellStyle name="Normaali 5 8 5" xfId="2138"/>
    <cellStyle name="Normaali 5 8 5 2" xfId="2139"/>
    <cellStyle name="Normaali 5 8 5 3" xfId="2140"/>
    <cellStyle name="Normaali 5 8 6" xfId="2141"/>
    <cellStyle name="Normaali 5 8 6 2" xfId="2142"/>
    <cellStyle name="Normaali 5 8 6 3" xfId="2143"/>
    <cellStyle name="Normaali 5 8 7" xfId="2144"/>
    <cellStyle name="Normaali 5 8 7 2" xfId="2145"/>
    <cellStyle name="Normaali 5 8 7 3" xfId="2146"/>
    <cellStyle name="Normaali 5 8 8" xfId="2147"/>
    <cellStyle name="Normaali 5 8 8 2" xfId="2148"/>
    <cellStyle name="Normaali 5 8 8 3" xfId="2149"/>
    <cellStyle name="Normaali 5 8 9" xfId="2150"/>
    <cellStyle name="Normaali 5 9" xfId="2151"/>
    <cellStyle name="Normaali 5 9 2" xfId="2152"/>
    <cellStyle name="Normaali 5 9 2 2" xfId="2153"/>
    <cellStyle name="Normaali 5 9 2 2 2" xfId="2154"/>
    <cellStyle name="Normaali 5 9 2 2 3" xfId="2155"/>
    <cellStyle name="Normaali 5 9 2 3" xfId="2156"/>
    <cellStyle name="Normaali 5 9 2 3 2" xfId="2157"/>
    <cellStyle name="Normaali 5 9 2 3 3" xfId="2158"/>
    <cellStyle name="Normaali 5 9 2 4" xfId="2159"/>
    <cellStyle name="Normaali 5 9 2 4 2" xfId="2160"/>
    <cellStyle name="Normaali 5 9 2 4 3" xfId="2161"/>
    <cellStyle name="Normaali 5 9 2 5" xfId="2162"/>
    <cellStyle name="Normaali 5 9 2 5 2" xfId="2163"/>
    <cellStyle name="Normaali 5 9 2 5 3" xfId="2164"/>
    <cellStyle name="Normaali 5 9 2 6" xfId="2165"/>
    <cellStyle name="Normaali 5 9 2 6 2" xfId="2166"/>
    <cellStyle name="Normaali 5 9 2 6 3" xfId="2167"/>
    <cellStyle name="Normaali 5 9 2 7" xfId="2168"/>
    <cellStyle name="Normaali 5 9 3" xfId="2169"/>
    <cellStyle name="Normaali 5 9 3 2" xfId="2170"/>
    <cellStyle name="Normaali 5 9 3 3" xfId="2171"/>
    <cellStyle name="Normaali 5 9 4" xfId="2172"/>
    <cellStyle name="Normaali 5 9 4 2" xfId="2173"/>
    <cellStyle name="Normaali 5 9 4 3" xfId="2174"/>
    <cellStyle name="Normaali 5 9 5" xfId="2175"/>
    <cellStyle name="Normaali 5 9 5 2" xfId="2176"/>
    <cellStyle name="Normaali 5 9 5 3" xfId="2177"/>
    <cellStyle name="Normaali 5 9 6" xfId="2178"/>
    <cellStyle name="Normaali 5 9 6 2" xfId="2179"/>
    <cellStyle name="Normaali 5 9 6 3" xfId="2180"/>
    <cellStyle name="Normaali 5 9 7" xfId="2181"/>
    <cellStyle name="Normaali 5 9 7 2" xfId="2182"/>
    <cellStyle name="Normaali 5 9 7 3" xfId="2183"/>
    <cellStyle name="Normaali 5 9 8" xfId="2184"/>
    <cellStyle name="Normaali 5 9 8 2" xfId="2185"/>
    <cellStyle name="Normaali 5 9 8 3" xfId="2186"/>
    <cellStyle name="Normaali 5 9 9" xfId="2187"/>
    <cellStyle name="Normaali 50" xfId="2188"/>
    <cellStyle name="Normaali 51" xfId="2189"/>
    <cellStyle name="Normaali 52" xfId="2190"/>
    <cellStyle name="Normaali 53" xfId="2191"/>
    <cellStyle name="Normaali 54" xfId="2192"/>
    <cellStyle name="Normaali 55" xfId="2193"/>
    <cellStyle name="Normaali 6" xfId="2194"/>
    <cellStyle name="Normaali 6 2" xfId="2195"/>
    <cellStyle name="Normaali 6 2 2" xfId="2196"/>
    <cellStyle name="Normaali 6 2 3" xfId="2197"/>
    <cellStyle name="Normaali 6 3" xfId="2198"/>
    <cellStyle name="Normaali 6 4" xfId="2199"/>
    <cellStyle name="Normaali 6 5" xfId="2200"/>
    <cellStyle name="Normaali 7" xfId="2201"/>
    <cellStyle name="Normaali 7 10" xfId="2202"/>
    <cellStyle name="Normaali 7 11" xfId="2203"/>
    <cellStyle name="Normaali 7 2" xfId="2204"/>
    <cellStyle name="Normaali 7 2 2" xfId="2205"/>
    <cellStyle name="Normaali 7 2 2 2" xfId="2206"/>
    <cellStyle name="Normaali 7 2 2 2 2" xfId="2207"/>
    <cellStyle name="Normaali 7 2 2 2 2 2" xfId="2208"/>
    <cellStyle name="Normaali 7 2 2 2 2 3" xfId="2209"/>
    <cellStyle name="Normaali 7 2 2 2 3" xfId="2210"/>
    <cellStyle name="Normaali 7 2 2 2 3 2" xfId="2211"/>
    <cellStyle name="Normaali 7 2 2 2 3 3" xfId="2212"/>
    <cellStyle name="Normaali 7 2 2 2 4" xfId="2213"/>
    <cellStyle name="Normaali 7 2 2 2 4 2" xfId="2214"/>
    <cellStyle name="Normaali 7 2 2 2 4 3" xfId="2215"/>
    <cellStyle name="Normaali 7 2 2 2 5" xfId="2216"/>
    <cellStyle name="Normaali 7 2 2 2 5 2" xfId="2217"/>
    <cellStyle name="Normaali 7 2 2 2 5 3" xfId="2218"/>
    <cellStyle name="Normaali 7 2 2 2 6" xfId="2219"/>
    <cellStyle name="Normaali 7 2 2 2 6 2" xfId="2220"/>
    <cellStyle name="Normaali 7 2 2 2 6 3" xfId="2221"/>
    <cellStyle name="Normaali 7 2 2 2 7" xfId="2222"/>
    <cellStyle name="Normaali 7 2 2 3" xfId="2223"/>
    <cellStyle name="Normaali 7 2 2 3 2" xfId="2224"/>
    <cellStyle name="Normaali 7 2 2 3 3" xfId="2225"/>
    <cellStyle name="Normaali 7 2 2 4" xfId="2226"/>
    <cellStyle name="Normaali 7 2 2 4 2" xfId="2227"/>
    <cellStyle name="Normaali 7 2 2 4 3" xfId="2228"/>
    <cellStyle name="Normaali 7 2 2 5" xfId="2229"/>
    <cellStyle name="Normaali 7 2 2 5 2" xfId="2230"/>
    <cellStyle name="Normaali 7 2 2 5 3" xfId="2231"/>
    <cellStyle name="Normaali 7 2 2 6" xfId="2232"/>
    <cellStyle name="Normaali 7 2 2 6 2" xfId="2233"/>
    <cellStyle name="Normaali 7 2 2 6 3" xfId="2234"/>
    <cellStyle name="Normaali 7 2 2 7" xfId="2235"/>
    <cellStyle name="Normaali 7 2 2 7 2" xfId="2236"/>
    <cellStyle name="Normaali 7 2 2 7 3" xfId="2237"/>
    <cellStyle name="Normaali 7 2 2 8" xfId="2238"/>
    <cellStyle name="Normaali 7 2 2 8 2" xfId="2239"/>
    <cellStyle name="Normaali 7 2 2 8 3" xfId="2240"/>
    <cellStyle name="Normaali 7 2 2 9" xfId="2241"/>
    <cellStyle name="Normaali 7 2 3" xfId="2242"/>
    <cellStyle name="Normaali 7 2 4" xfId="2243"/>
    <cellStyle name="Normaali 7 3" xfId="2244"/>
    <cellStyle name="Normaali 7 3 2" xfId="2245"/>
    <cellStyle name="Normaali 7 3 2 2" xfId="2246"/>
    <cellStyle name="Normaali 7 3 2 2 2" xfId="2247"/>
    <cellStyle name="Normaali 7 3 2 2 2 2" xfId="2248"/>
    <cellStyle name="Normaali 7 3 2 2 3" xfId="2249"/>
    <cellStyle name="Normaali 7 3 2 3" xfId="2250"/>
    <cellStyle name="Normaali 7 3 2 3 2" xfId="2251"/>
    <cellStyle name="Normaali 7 3 2 3 3" xfId="2252"/>
    <cellStyle name="Normaali 7 3 2 4" xfId="2253"/>
    <cellStyle name="Normaali 7 3 2 4 2" xfId="2254"/>
    <cellStyle name="Normaali 7 3 2 4 3" xfId="2255"/>
    <cellStyle name="Normaali 7 3 2 5" xfId="2256"/>
    <cellStyle name="Normaali 7 3 2 5 2" xfId="2257"/>
    <cellStyle name="Normaali 7 3 2 5 3" xfId="2258"/>
    <cellStyle name="Normaali 7 3 2 6" xfId="2259"/>
    <cellStyle name="Normaali 7 3 2 6 2" xfId="2260"/>
    <cellStyle name="Normaali 7 3 2 6 3" xfId="2261"/>
    <cellStyle name="Normaali 7 3 2 7" xfId="2262"/>
    <cellStyle name="Normaali 7 3 3" xfId="2263"/>
    <cellStyle name="Normaali 7 3 3 2" xfId="2264"/>
    <cellStyle name="Normaali 7 3 3 2 2" xfId="2265"/>
    <cellStyle name="Normaali 7 3 3 3" xfId="2266"/>
    <cellStyle name="Normaali 7 3 4" xfId="2267"/>
    <cellStyle name="Normaali 7 3 4 2" xfId="2268"/>
    <cellStyle name="Normaali 7 3 4 3" xfId="2269"/>
    <cellStyle name="Normaali 7 3 5" xfId="2270"/>
    <cellStyle name="Normaali 7 3 5 2" xfId="2271"/>
    <cellStyle name="Normaali 7 3 5 3" xfId="2272"/>
    <cellStyle name="Normaali 7 3 6" xfId="2273"/>
    <cellStyle name="Normaali 7 3 6 2" xfId="2274"/>
    <cellStyle name="Normaali 7 3 6 3" xfId="2275"/>
    <cellStyle name="Normaali 7 3 7" xfId="2276"/>
    <cellStyle name="Normaali 7 3 7 2" xfId="2277"/>
    <cellStyle name="Normaali 7 3 7 3" xfId="2278"/>
    <cellStyle name="Normaali 7 3 8" xfId="2279"/>
    <cellStyle name="Normaali 7 3 8 2" xfId="2280"/>
    <cellStyle name="Normaali 7 3 8 3" xfId="2281"/>
    <cellStyle name="Normaali 7 3 9" xfId="2282"/>
    <cellStyle name="Normaali 7 4" xfId="2283"/>
    <cellStyle name="Normaali 7 4 2" xfId="2284"/>
    <cellStyle name="Normaali 7 4 2 2" xfId="2285"/>
    <cellStyle name="Normaali 7 4 2 2 2" xfId="2286"/>
    <cellStyle name="Normaali 7 4 2 2 3" xfId="2287"/>
    <cellStyle name="Normaali 7 4 2 3" xfId="2288"/>
    <cellStyle name="Normaali 7 4 2 3 2" xfId="2289"/>
    <cellStyle name="Normaali 7 4 2 3 3" xfId="2290"/>
    <cellStyle name="Normaali 7 4 2 4" xfId="2291"/>
    <cellStyle name="Normaali 7 4 2 4 2" xfId="2292"/>
    <cellStyle name="Normaali 7 4 2 4 3" xfId="2293"/>
    <cellStyle name="Normaali 7 4 2 5" xfId="2294"/>
    <cellStyle name="Normaali 7 4 2 5 2" xfId="2295"/>
    <cellStyle name="Normaali 7 4 2 5 3" xfId="2296"/>
    <cellStyle name="Normaali 7 4 2 6" xfId="2297"/>
    <cellStyle name="Normaali 7 4 2 6 2" xfId="2298"/>
    <cellStyle name="Normaali 7 4 2 6 3" xfId="2299"/>
    <cellStyle name="Normaali 7 4 2 7" xfId="2300"/>
    <cellStyle name="Normaali 7 4 3" xfId="2301"/>
    <cellStyle name="Normaali 7 4 3 2" xfId="2302"/>
    <cellStyle name="Normaali 7 4 3 3" xfId="2303"/>
    <cellStyle name="Normaali 7 4 4" xfId="2304"/>
    <cellStyle name="Normaali 7 4 4 2" xfId="2305"/>
    <cellStyle name="Normaali 7 4 4 3" xfId="2306"/>
    <cellStyle name="Normaali 7 4 5" xfId="2307"/>
    <cellStyle name="Normaali 7 4 5 2" xfId="2308"/>
    <cellStyle name="Normaali 7 4 5 3" xfId="2309"/>
    <cellStyle name="Normaali 7 4 6" xfId="2310"/>
    <cellStyle name="Normaali 7 4 6 2" xfId="2311"/>
    <cellStyle name="Normaali 7 4 6 3" xfId="2312"/>
    <cellStyle name="Normaali 7 4 7" xfId="2313"/>
    <cellStyle name="Normaali 7 4 7 2" xfId="2314"/>
    <cellStyle name="Normaali 7 4 7 3" xfId="2315"/>
    <cellStyle name="Normaali 7 4 8" xfId="2316"/>
    <cellStyle name="Normaali 7 4 8 2" xfId="2317"/>
    <cellStyle name="Normaali 7 4 8 3" xfId="2318"/>
    <cellStyle name="Normaali 7 4 9" xfId="2319"/>
    <cellStyle name="Normaali 7 5" xfId="2320"/>
    <cellStyle name="Normaali 7 5 2" xfId="2321"/>
    <cellStyle name="Normaali 7 5 2 2" xfId="2322"/>
    <cellStyle name="Normaali 7 5 2 2 2" xfId="2323"/>
    <cellStyle name="Normaali 7 5 2 2 3" xfId="2324"/>
    <cellStyle name="Normaali 7 5 2 3" xfId="2325"/>
    <cellStyle name="Normaali 7 5 2 3 2" xfId="2326"/>
    <cellStyle name="Normaali 7 5 2 3 3" xfId="2327"/>
    <cellStyle name="Normaali 7 5 2 4" xfId="2328"/>
    <cellStyle name="Normaali 7 5 2 4 2" xfId="2329"/>
    <cellStyle name="Normaali 7 5 2 4 3" xfId="2330"/>
    <cellStyle name="Normaali 7 5 2 5" xfId="2331"/>
    <cellStyle name="Normaali 7 5 2 5 2" xfId="2332"/>
    <cellStyle name="Normaali 7 5 2 5 3" xfId="2333"/>
    <cellStyle name="Normaali 7 5 2 6" xfId="2334"/>
    <cellStyle name="Normaali 7 5 2 6 2" xfId="2335"/>
    <cellStyle name="Normaali 7 5 2 6 3" xfId="2336"/>
    <cellStyle name="Normaali 7 5 2 7" xfId="2337"/>
    <cellStyle name="Normaali 7 5 3" xfId="2338"/>
    <cellStyle name="Normaali 7 5 3 2" xfId="2339"/>
    <cellStyle name="Normaali 7 5 3 3" xfId="2340"/>
    <cellStyle name="Normaali 7 5 4" xfId="2341"/>
    <cellStyle name="Normaali 7 5 4 2" xfId="2342"/>
    <cellStyle name="Normaali 7 5 4 3" xfId="2343"/>
    <cellStyle name="Normaali 7 5 5" xfId="2344"/>
    <cellStyle name="Normaali 7 5 5 2" xfId="2345"/>
    <cellStyle name="Normaali 7 5 5 3" xfId="2346"/>
    <cellStyle name="Normaali 7 5 6" xfId="2347"/>
    <cellStyle name="Normaali 7 5 6 2" xfId="2348"/>
    <cellStyle name="Normaali 7 5 6 3" xfId="2349"/>
    <cellStyle name="Normaali 7 5 7" xfId="2350"/>
    <cellStyle name="Normaali 7 5 7 2" xfId="2351"/>
    <cellStyle name="Normaali 7 5 7 3" xfId="2352"/>
    <cellStyle name="Normaali 7 5 8" xfId="2353"/>
    <cellStyle name="Normaali 7 5 8 2" xfId="2354"/>
    <cellStyle name="Normaali 7 5 8 3" xfId="2355"/>
    <cellStyle name="Normaali 7 5 9" xfId="2356"/>
    <cellStyle name="Normaali 7 6" xfId="2357"/>
    <cellStyle name="Normaali 7 6 2" xfId="2358"/>
    <cellStyle name="Normaali 7 6 2 2" xfId="2359"/>
    <cellStyle name="Normaali 7 6 2 2 2" xfId="2360"/>
    <cellStyle name="Normaali 7 6 2 2 3" xfId="2361"/>
    <cellStyle name="Normaali 7 6 2 3" xfId="2362"/>
    <cellStyle name="Normaali 7 6 2 3 2" xfId="2363"/>
    <cellStyle name="Normaali 7 6 2 3 3" xfId="2364"/>
    <cellStyle name="Normaali 7 6 2 4" xfId="2365"/>
    <cellStyle name="Normaali 7 6 2 4 2" xfId="2366"/>
    <cellStyle name="Normaali 7 6 2 4 3" xfId="2367"/>
    <cellStyle name="Normaali 7 6 2 5" xfId="2368"/>
    <cellStyle name="Normaali 7 6 2 5 2" xfId="2369"/>
    <cellStyle name="Normaali 7 6 2 5 3" xfId="2370"/>
    <cellStyle name="Normaali 7 6 2 6" xfId="2371"/>
    <cellStyle name="Normaali 7 6 2 6 2" xfId="2372"/>
    <cellStyle name="Normaali 7 6 2 6 3" xfId="2373"/>
    <cellStyle name="Normaali 7 6 2 7" xfId="2374"/>
    <cellStyle name="Normaali 7 6 3" xfId="2375"/>
    <cellStyle name="Normaali 7 6 3 2" xfId="2376"/>
    <cellStyle name="Normaali 7 6 3 3" xfId="2377"/>
    <cellStyle name="Normaali 7 6 4" xfId="2378"/>
    <cellStyle name="Normaali 7 6 4 2" xfId="2379"/>
    <cellStyle name="Normaali 7 6 4 3" xfId="2380"/>
    <cellStyle name="Normaali 7 6 5" xfId="2381"/>
    <cellStyle name="Normaali 7 6 5 2" xfId="2382"/>
    <cellStyle name="Normaali 7 6 5 3" xfId="2383"/>
    <cellStyle name="Normaali 7 6 6" xfId="2384"/>
    <cellStyle name="Normaali 7 6 6 2" xfId="2385"/>
    <cellStyle name="Normaali 7 6 6 3" xfId="2386"/>
    <cellStyle name="Normaali 7 6 7" xfId="2387"/>
    <cellStyle name="Normaali 7 6 7 2" xfId="2388"/>
    <cellStyle name="Normaali 7 6 7 3" xfId="2389"/>
    <cellStyle name="Normaali 7 6 8" xfId="2390"/>
    <cellStyle name="Normaali 7 6 8 2" xfId="2391"/>
    <cellStyle name="Normaali 7 6 8 3" xfId="2392"/>
    <cellStyle name="Normaali 7 6 9" xfId="2393"/>
    <cellStyle name="Normaali 7 7" xfId="2394"/>
    <cellStyle name="Normaali 7 7 2" xfId="2395"/>
    <cellStyle name="Normaali 7 7 2 2" xfId="2396"/>
    <cellStyle name="Normaali 7 7 2 2 2" xfId="2397"/>
    <cellStyle name="Normaali 7 7 2 2 3" xfId="2398"/>
    <cellStyle name="Normaali 7 7 2 3" xfId="2399"/>
    <cellStyle name="Normaali 7 7 2 3 2" xfId="2400"/>
    <cellStyle name="Normaali 7 7 2 3 3" xfId="2401"/>
    <cellStyle name="Normaali 7 7 2 4" xfId="2402"/>
    <cellStyle name="Normaali 7 7 2 4 2" xfId="2403"/>
    <cellStyle name="Normaali 7 7 2 4 3" xfId="2404"/>
    <cellStyle name="Normaali 7 7 2 5" xfId="2405"/>
    <cellStyle name="Normaali 7 7 2 5 2" xfId="2406"/>
    <cellStyle name="Normaali 7 7 2 5 3" xfId="2407"/>
    <cellStyle name="Normaali 7 7 2 6" xfId="2408"/>
    <cellStyle name="Normaali 7 7 2 6 2" xfId="2409"/>
    <cellStyle name="Normaali 7 7 2 6 3" xfId="2410"/>
    <cellStyle name="Normaali 7 7 2 7" xfId="2411"/>
    <cellStyle name="Normaali 7 7 3" xfId="2412"/>
    <cellStyle name="Normaali 7 7 3 2" xfId="2413"/>
    <cellStyle name="Normaali 7 7 3 3" xfId="2414"/>
    <cellStyle name="Normaali 7 7 4" xfId="2415"/>
    <cellStyle name="Normaali 7 7 4 2" xfId="2416"/>
    <cellStyle name="Normaali 7 7 4 3" xfId="2417"/>
    <cellStyle name="Normaali 7 7 5" xfId="2418"/>
    <cellStyle name="Normaali 7 7 5 2" xfId="2419"/>
    <cellStyle name="Normaali 7 7 5 3" xfId="2420"/>
    <cellStyle name="Normaali 7 7 6" xfId="2421"/>
    <cellStyle name="Normaali 7 7 6 2" xfId="2422"/>
    <cellStyle name="Normaali 7 7 6 3" xfId="2423"/>
    <cellStyle name="Normaali 7 7 7" xfId="2424"/>
    <cellStyle name="Normaali 7 7 7 2" xfId="2425"/>
    <cellStyle name="Normaali 7 7 7 3" xfId="2426"/>
    <cellStyle name="Normaali 7 7 8" xfId="2427"/>
    <cellStyle name="Normaali 7 7 8 2" xfId="2428"/>
    <cellStyle name="Normaali 7 7 8 3" xfId="2429"/>
    <cellStyle name="Normaali 7 7 9" xfId="2430"/>
    <cellStyle name="Normaali 7 8" xfId="2431"/>
    <cellStyle name="Normaali 7 8 2" xfId="2432"/>
    <cellStyle name="Normaali 7 8 2 2" xfId="2433"/>
    <cellStyle name="Normaali 7 8 2 2 2" xfId="2434"/>
    <cellStyle name="Normaali 7 8 2 2 3" xfId="2435"/>
    <cellStyle name="Normaali 7 8 2 3" xfId="2436"/>
    <cellStyle name="Normaali 7 8 2 3 2" xfId="2437"/>
    <cellStyle name="Normaali 7 8 2 3 3" xfId="2438"/>
    <cellStyle name="Normaali 7 8 2 4" xfId="2439"/>
    <cellStyle name="Normaali 7 8 2 4 2" xfId="2440"/>
    <cellStyle name="Normaali 7 8 2 4 3" xfId="2441"/>
    <cellStyle name="Normaali 7 8 2 5" xfId="2442"/>
    <cellStyle name="Normaali 7 8 2 5 2" xfId="2443"/>
    <cellStyle name="Normaali 7 8 2 5 3" xfId="2444"/>
    <cellStyle name="Normaali 7 8 2 6" xfId="2445"/>
    <cellStyle name="Normaali 7 8 2 6 2" xfId="2446"/>
    <cellStyle name="Normaali 7 8 2 6 3" xfId="2447"/>
    <cellStyle name="Normaali 7 8 2 7" xfId="2448"/>
    <cellStyle name="Normaali 7 8 3" xfId="2449"/>
    <cellStyle name="Normaali 7 8 3 2" xfId="2450"/>
    <cellStyle name="Normaali 7 8 3 3" xfId="2451"/>
    <cellStyle name="Normaali 7 8 4" xfId="2452"/>
    <cellStyle name="Normaali 7 8 4 2" xfId="2453"/>
    <cellStyle name="Normaali 7 8 4 3" xfId="2454"/>
    <cellStyle name="Normaali 7 8 5" xfId="2455"/>
    <cellStyle name="Normaali 7 8 5 2" xfId="2456"/>
    <cellStyle name="Normaali 7 8 5 3" xfId="2457"/>
    <cellStyle name="Normaali 7 8 6" xfId="2458"/>
    <cellStyle name="Normaali 7 8 6 2" xfId="2459"/>
    <cellStyle name="Normaali 7 8 6 3" xfId="2460"/>
    <cellStyle name="Normaali 7 8 7" xfId="2461"/>
    <cellStyle name="Normaali 7 8 7 2" xfId="2462"/>
    <cellStyle name="Normaali 7 8 7 3" xfId="2463"/>
    <cellStyle name="Normaali 7 8 8" xfId="2464"/>
    <cellStyle name="Normaali 7 8 8 2" xfId="2465"/>
    <cellStyle name="Normaali 7 8 8 3" xfId="2466"/>
    <cellStyle name="Normaali 7 8 9" xfId="2467"/>
    <cellStyle name="Normaali 7 9" xfId="2468"/>
    <cellStyle name="Normaali 7 9 2" xfId="2469"/>
    <cellStyle name="Normaali 7 9 2 2" xfId="2470"/>
    <cellStyle name="Normaali 7 9 2 2 2" xfId="2471"/>
    <cellStyle name="Normaali 7 9 2 2 3" xfId="2472"/>
    <cellStyle name="Normaali 7 9 2 3" xfId="2473"/>
    <cellStyle name="Normaali 7 9 2 3 2" xfId="2474"/>
    <cellStyle name="Normaali 7 9 2 3 3" xfId="2475"/>
    <cellStyle name="Normaali 7 9 2 4" xfId="2476"/>
    <cellStyle name="Normaali 7 9 2 4 2" xfId="2477"/>
    <cellStyle name="Normaali 7 9 2 4 3" xfId="2478"/>
    <cellStyle name="Normaali 7 9 2 5" xfId="2479"/>
    <cellStyle name="Normaali 7 9 2 5 2" xfId="2480"/>
    <cellStyle name="Normaali 7 9 2 5 3" xfId="2481"/>
    <cellStyle name="Normaali 7 9 2 6" xfId="2482"/>
    <cellStyle name="Normaali 7 9 2 6 2" xfId="2483"/>
    <cellStyle name="Normaali 7 9 2 6 3" xfId="2484"/>
    <cellStyle name="Normaali 7 9 2 7" xfId="2485"/>
    <cellStyle name="Normaali 7 9 3" xfId="2486"/>
    <cellStyle name="Normaali 7 9 3 2" xfId="2487"/>
    <cellStyle name="Normaali 7 9 3 3" xfId="2488"/>
    <cellStyle name="Normaali 7 9 4" xfId="2489"/>
    <cellStyle name="Normaali 7 9 4 2" xfId="2490"/>
    <cellStyle name="Normaali 7 9 4 3" xfId="2491"/>
    <cellStyle name="Normaali 7 9 5" xfId="2492"/>
    <cellStyle name="Normaali 7 9 5 2" xfId="2493"/>
    <cellStyle name="Normaali 7 9 5 3" xfId="2494"/>
    <cellStyle name="Normaali 7 9 6" xfId="2495"/>
    <cellStyle name="Normaali 7 9 6 2" xfId="2496"/>
    <cellStyle name="Normaali 7 9 6 3" xfId="2497"/>
    <cellStyle name="Normaali 7 9 7" xfId="2498"/>
    <cellStyle name="Normaali 7 9 7 2" xfId="2499"/>
    <cellStyle name="Normaali 7 9 7 3" xfId="2500"/>
    <cellStyle name="Normaali 7 9 8" xfId="2501"/>
    <cellStyle name="Normaali 7 9 8 2" xfId="2502"/>
    <cellStyle name="Normaali 7 9 8 3" xfId="2503"/>
    <cellStyle name="Normaali 7 9 9" xfId="2504"/>
    <cellStyle name="Normaali 8" xfId="2505"/>
    <cellStyle name="Normaali 8 2" xfId="2506"/>
    <cellStyle name="Normaali 8 3" xfId="2507"/>
    <cellStyle name="Normaali 8 4" xfId="2508"/>
    <cellStyle name="Normaali 8 5" xfId="2509"/>
    <cellStyle name="Normaali 8 6" xfId="2510"/>
    <cellStyle name="Normaali 9" xfId="2511"/>
    <cellStyle name="Normaali 9 2" xfId="2512"/>
    <cellStyle name="Normaali 9 2 2" xfId="2513"/>
    <cellStyle name="Normaali 9 2 2 2" xfId="2514"/>
    <cellStyle name="Normaali 9 2 2 2 2" xfId="2515"/>
    <cellStyle name="Normaali 9 2 2 2 3" xfId="2516"/>
    <cellStyle name="Normaali 9 2 3" xfId="2517"/>
    <cellStyle name="Normaali 9 3" xfId="2518"/>
    <cellStyle name="Normaali 9 3 2" xfId="2519"/>
    <cellStyle name="Normaali 9 3 3" xfId="2520"/>
    <cellStyle name="Normaali 9 3 4" xfId="2521"/>
    <cellStyle name="Normaali 9 4" xfId="2522"/>
    <cellStyle name="Normaali 9 4 2" xfId="2523"/>
    <cellStyle name="Normaali 9 5" xfId="2524"/>
    <cellStyle name="Normaali 9 6" xfId="2525"/>
    <cellStyle name="Normaali 9 6 2" xfId="2526"/>
    <cellStyle name="Normaali 9 6 3" xfId="2527"/>
    <cellStyle name="Normaali 9 7" xfId="2528"/>
    <cellStyle name="Normaali 9 8" xfId="2529"/>
    <cellStyle name="Normaali 9 9" xfId="2530"/>
    <cellStyle name="Normaali_10a del 2" xfId="2531"/>
    <cellStyle name="Normaali_Tilastolomakkeen otsikot v.2" xfId="2532"/>
    <cellStyle name="Normal 10" xfId="2533"/>
    <cellStyle name="Normal 11" xfId="2534"/>
    <cellStyle name="Normal 11 2" xfId="2535"/>
    <cellStyle name="Normal 11 2 2" xfId="2536"/>
    <cellStyle name="Normal 11 2 3" xfId="2537"/>
    <cellStyle name="Normal 11 2 4" xfId="2538"/>
    <cellStyle name="Normal 11 3" xfId="2539"/>
    <cellStyle name="Normal 11 3 2" xfId="2540"/>
    <cellStyle name="Normal 11 3 2 2" xfId="2541"/>
    <cellStyle name="Normal 11 3 3" xfId="2542"/>
    <cellStyle name="Normal 11 3 3 2" xfId="2543"/>
    <cellStyle name="Normal 11 4" xfId="2544"/>
    <cellStyle name="Normal 11 4 2" xfId="2545"/>
    <cellStyle name="Normal 11 4 2 2" xfId="2546"/>
    <cellStyle name="Normal 11 5" xfId="2547"/>
    <cellStyle name="Normal 12" xfId="2548"/>
    <cellStyle name="Normal 12 2" xfId="2549"/>
    <cellStyle name="Normal 12 2 2" xfId="2550"/>
    <cellStyle name="Normal 12 3" xfId="2551"/>
    <cellStyle name="Normal 12 3 2" xfId="2552"/>
    <cellStyle name="Normal 12 3 2 2" xfId="2553"/>
    <cellStyle name="Normal 12 3 2 3" xfId="2554"/>
    <cellStyle name="Normal 12 3 3" xfId="2555"/>
    <cellStyle name="Normal 12 3 3 2" xfId="2556"/>
    <cellStyle name="Normal 12 3 3 3" xfId="2557"/>
    <cellStyle name="Normal 12 3 4" xfId="2558"/>
    <cellStyle name="Normal 12 3 5" xfId="2559"/>
    <cellStyle name="Normal 12 4" xfId="2560"/>
    <cellStyle name="Normal 12 4 2" xfId="2561"/>
    <cellStyle name="Normal 12 4 3" xfId="2562"/>
    <cellStyle name="Normal 12 5" xfId="2563"/>
    <cellStyle name="Normal 12 5 2" xfId="2564"/>
    <cellStyle name="Normal 12 5 3" xfId="2565"/>
    <cellStyle name="Normal 12 6" xfId="2566"/>
    <cellStyle name="Normal 12 6 2" xfId="2567"/>
    <cellStyle name="Normal 12 6 3" xfId="2568"/>
    <cellStyle name="Normal 12 7" xfId="2569"/>
    <cellStyle name="Normal 12 8" xfId="2570"/>
    <cellStyle name="Normal 12 9" xfId="2571"/>
    <cellStyle name="Normal 13" xfId="2572"/>
    <cellStyle name="Normal 14" xfId="2573"/>
    <cellStyle name="Normal 14 2" xfId="2574"/>
    <cellStyle name="Normal 14 3" xfId="2575"/>
    <cellStyle name="Normal 14 4" xfId="2576"/>
    <cellStyle name="Normal 14 4 2" xfId="2577"/>
    <cellStyle name="Normal 14 5" xfId="2578"/>
    <cellStyle name="Normal 15" xfId="2579"/>
    <cellStyle name="Normal 16" xfId="2580"/>
    <cellStyle name="Normal 16 2" xfId="2581"/>
    <cellStyle name="Normal 16 2 2" xfId="2582"/>
    <cellStyle name="Normal 16 3" xfId="2583"/>
    <cellStyle name="Normal 16 4" xfId="2584"/>
    <cellStyle name="Normal 17" xfId="2585"/>
    <cellStyle name="Normal 17 2" xfId="2586"/>
    <cellStyle name="Normal 17 3" xfId="2587"/>
    <cellStyle name="Normal 18" xfId="2588"/>
    <cellStyle name="Normal 19" xfId="2589"/>
    <cellStyle name="Normal 19 2" xfId="2590"/>
    <cellStyle name="Normal 19 3" xfId="2591"/>
    <cellStyle name="Normal 2" xfId="2592"/>
    <cellStyle name="Normal 2 10" xfId="2593"/>
    <cellStyle name="Normal 2 10 2" xfId="2594"/>
    <cellStyle name="Normal 2 10 2 2" xfId="2595"/>
    <cellStyle name="Normal 2 10 2 2 2" xfId="2596"/>
    <cellStyle name="Normal 2 10 2 3" xfId="2597"/>
    <cellStyle name="Normal 2 10 2 4" xfId="2598"/>
    <cellStyle name="Normal 2 10 2 5" xfId="2599"/>
    <cellStyle name="Normal 2 10 3" xfId="2600"/>
    <cellStyle name="Normal 2 10 3 2" xfId="2601"/>
    <cellStyle name="Normal 2 10 3 3" xfId="2602"/>
    <cellStyle name="Normal 2 10 3 4" xfId="2603"/>
    <cellStyle name="Normal 2 10 4" xfId="2604"/>
    <cellStyle name="Normal 2 10 4 2" xfId="2605"/>
    <cellStyle name="Normal 2 10 4 3" xfId="2606"/>
    <cellStyle name="Normal 2 10 4 4" xfId="2607"/>
    <cellStyle name="Normal 2 10 5" xfId="2608"/>
    <cellStyle name="Normal 2 10 5 2" xfId="2609"/>
    <cellStyle name="Normal 2 10 5 3" xfId="2610"/>
    <cellStyle name="Normal 2 10 5 4" xfId="2611"/>
    <cellStyle name="Normal 2 10 6" xfId="2612"/>
    <cellStyle name="Normal 2 10 6 2" xfId="2613"/>
    <cellStyle name="Normal 2 10 6 3" xfId="2614"/>
    <cellStyle name="Normal 2 10 7" xfId="2615"/>
    <cellStyle name="Normal 2 10 8" xfId="2616"/>
    <cellStyle name="Normal 2 11" xfId="2617"/>
    <cellStyle name="Normal 2 11 2" xfId="2618"/>
    <cellStyle name="Normal 2 12" xfId="2619"/>
    <cellStyle name="Normal 2 12 2" xfId="2620"/>
    <cellStyle name="Normal 2 13" xfId="2621"/>
    <cellStyle name="Normal 2 13 2" xfId="2622"/>
    <cellStyle name="Normal 2 2" xfId="2623"/>
    <cellStyle name="Normal 2 2 2" xfId="2624"/>
    <cellStyle name="Normal 2 2 3" xfId="2625"/>
    <cellStyle name="Normal 2 2 3 2" xfId="2626"/>
    <cellStyle name="Normal 2 2 3 3" xfId="2627"/>
    <cellStyle name="Normal 2 3" xfId="2628"/>
    <cellStyle name="Normal 2 3 2" xfId="2629"/>
    <cellStyle name="Normal 2 3 2 2" xfId="2630"/>
    <cellStyle name="Normal 2 3 3" xfId="2631"/>
    <cellStyle name="Normal 2 3 4" xfId="2632"/>
    <cellStyle name="Normal 2 4" xfId="2633"/>
    <cellStyle name="Normal 2 5" xfId="2634"/>
    <cellStyle name="Normal 2 6" xfId="2635"/>
    <cellStyle name="Normal 2 7" xfId="2636"/>
    <cellStyle name="Normal 2 8" xfId="2637"/>
    <cellStyle name="Normal 2 8 10" xfId="2638"/>
    <cellStyle name="Normal 2 8 10 2" xfId="2639"/>
    <cellStyle name="Normal 2 8 10 3" xfId="2640"/>
    <cellStyle name="Normal 2 8 11" xfId="2641"/>
    <cellStyle name="Normal 2 8 11 2" xfId="2642"/>
    <cellStyle name="Normal 2 8 11 3" xfId="2643"/>
    <cellStyle name="Normal 2 8 12" xfId="2644"/>
    <cellStyle name="Normal 2 8 13" xfId="2645"/>
    <cellStyle name="Normal 2 8 2" xfId="2646"/>
    <cellStyle name="Normal 2 8 3" xfId="2647"/>
    <cellStyle name="Normal 2 8 3 2" xfId="2648"/>
    <cellStyle name="Normal 2 8 3 2 2" xfId="2649"/>
    <cellStyle name="Normal 2 8 3 2 3" xfId="2650"/>
    <cellStyle name="Normal 2 8 3 3" xfId="2651"/>
    <cellStyle name="Normal 2 8 3 3 2" xfId="2652"/>
    <cellStyle name="Normal 2 8 3 3 3" xfId="2653"/>
    <cellStyle name="Normal 2 8 3 4" xfId="2654"/>
    <cellStyle name="Normal 2 8 3 4 2" xfId="2655"/>
    <cellStyle name="Normal 2 8 3 4 3" xfId="2656"/>
    <cellStyle name="Normal 2 8 3 5" xfId="2657"/>
    <cellStyle name="Normal 2 8 3 5 2" xfId="2658"/>
    <cellStyle name="Normal 2 8 3 5 3" xfId="2659"/>
    <cellStyle name="Normal 2 8 3 6" xfId="2660"/>
    <cellStyle name="Normal 2 8 3 6 2" xfId="2661"/>
    <cellStyle name="Normal 2 8 3 6 3" xfId="2662"/>
    <cellStyle name="Normal 2 8 3 7" xfId="2663"/>
    <cellStyle name="Normal 2 8 3 8" xfId="2664"/>
    <cellStyle name="Normal 2 8 4" xfId="2665"/>
    <cellStyle name="Normal 2 8 4 2" xfId="2666"/>
    <cellStyle name="Normal 2 8 4 2 2" xfId="2667"/>
    <cellStyle name="Normal 2 8 4 2 3" xfId="2668"/>
    <cellStyle name="Normal 2 8 4 3" xfId="2669"/>
    <cellStyle name="Normal 2 8 4 3 2" xfId="2670"/>
    <cellStyle name="Normal 2 8 4 3 3" xfId="2671"/>
    <cellStyle name="Normal 2 8 4 4" xfId="2672"/>
    <cellStyle name="Normal 2 8 4 4 2" xfId="2673"/>
    <cellStyle name="Normal 2 8 4 4 3" xfId="2674"/>
    <cellStyle name="Normal 2 8 4 5" xfId="2675"/>
    <cellStyle name="Normal 2 8 4 5 2" xfId="2676"/>
    <cellStyle name="Normal 2 8 4 5 3" xfId="2677"/>
    <cellStyle name="Normal 2 8 4 6" xfId="2678"/>
    <cellStyle name="Normal 2 8 4 6 2" xfId="2679"/>
    <cellStyle name="Normal 2 8 4 6 3" xfId="2680"/>
    <cellStyle name="Normal 2 8 4 7" xfId="2681"/>
    <cellStyle name="Normal 2 8 4 8" xfId="2682"/>
    <cellStyle name="Normal 2 8 5" xfId="2683"/>
    <cellStyle name="Normal 2 8 5 2" xfId="2684"/>
    <cellStyle name="Normal 2 8 5 3" xfId="2685"/>
    <cellStyle name="Normal 2 8 5 4" xfId="2686"/>
    <cellStyle name="Normal 2 8 6" xfId="2687"/>
    <cellStyle name="Normal 2 8 6 2" xfId="2688"/>
    <cellStyle name="Normal 2 8 6 3" xfId="2689"/>
    <cellStyle name="Normal 2 8 7" xfId="2690"/>
    <cellStyle name="Normal 2 8 7 2" xfId="2691"/>
    <cellStyle name="Normal 2 8 7 3" xfId="2692"/>
    <cellStyle name="Normal 2 8 8" xfId="2693"/>
    <cellStyle name="Normal 2 8 8 2" xfId="2694"/>
    <cellStyle name="Normal 2 8 8 3" xfId="2695"/>
    <cellStyle name="Normal 2 8 9" xfId="2696"/>
    <cellStyle name="Normal 2 8 9 2" xfId="2697"/>
    <cellStyle name="Normal 2 8 9 3" xfId="2698"/>
    <cellStyle name="Normal 2 9" xfId="2699"/>
    <cellStyle name="Normal 2 9 10" xfId="2700"/>
    <cellStyle name="Normal 2 9 11" xfId="2701"/>
    <cellStyle name="Normal 2 9 2" xfId="2702"/>
    <cellStyle name="Normal 2 9 2 2" xfId="2703"/>
    <cellStyle name="Normal 2 9 2 2 2" xfId="2704"/>
    <cellStyle name="Normal 2 9 2 2 3" xfId="2705"/>
    <cellStyle name="Normal 2 9 2 3" xfId="2706"/>
    <cellStyle name="Normal 2 9 2 3 2" xfId="2707"/>
    <cellStyle name="Normal 2 9 2 3 3" xfId="2708"/>
    <cellStyle name="Normal 2 9 2 4" xfId="2709"/>
    <cellStyle name="Normal 2 9 2 4 2" xfId="2710"/>
    <cellStyle name="Normal 2 9 2 4 3" xfId="2711"/>
    <cellStyle name="Normal 2 9 2 5" xfId="2712"/>
    <cellStyle name="Normal 2 9 2 5 2" xfId="2713"/>
    <cellStyle name="Normal 2 9 2 5 3" xfId="2714"/>
    <cellStyle name="Normal 2 9 2 6" xfId="2715"/>
    <cellStyle name="Normal 2 9 2 6 2" xfId="2716"/>
    <cellStyle name="Normal 2 9 2 6 3" xfId="2717"/>
    <cellStyle name="Normal 2 9 2 7" xfId="2718"/>
    <cellStyle name="Normal 2 9 2 8" xfId="2719"/>
    <cellStyle name="Normal 2 9 3" xfId="2720"/>
    <cellStyle name="Normal 2 9 3 2" xfId="2721"/>
    <cellStyle name="Normal 2 9 3 3" xfId="2722"/>
    <cellStyle name="Normal 2 9 4" xfId="2723"/>
    <cellStyle name="Normal 2 9 4 2" xfId="2724"/>
    <cellStyle name="Normal 2 9 4 3" xfId="2725"/>
    <cellStyle name="Normal 2 9 5" xfId="2726"/>
    <cellStyle name="Normal 2 9 5 2" xfId="2727"/>
    <cellStyle name="Normal 2 9 5 3" xfId="2728"/>
    <cellStyle name="Normal 2 9 6" xfId="2729"/>
    <cellStyle name="Normal 2 9 6 2" xfId="2730"/>
    <cellStyle name="Normal 2 9 6 3" xfId="2731"/>
    <cellStyle name="Normal 2 9 7" xfId="2732"/>
    <cellStyle name="Normal 2 9 7 2" xfId="2733"/>
    <cellStyle name="Normal 2 9 7 3" xfId="2734"/>
    <cellStyle name="Normal 2 9 8" xfId="2735"/>
    <cellStyle name="Normal 2 9 8 2" xfId="2736"/>
    <cellStyle name="Normal 2 9 8 3" xfId="2737"/>
    <cellStyle name="Normal 2 9 9" xfId="2738"/>
    <cellStyle name="Normal 2 9 9 2" xfId="2739"/>
    <cellStyle name="Normal 2 9 9 3" xfId="2740"/>
    <cellStyle name="Normal 20" xfId="2741"/>
    <cellStyle name="Normal 20 2" xfId="2742"/>
    <cellStyle name="Normal 20 3" xfId="2743"/>
    <cellStyle name="Normal 21" xfId="2744"/>
    <cellStyle name="Normal 21 2" xfId="2745"/>
    <cellStyle name="Normal 21 3" xfId="2746"/>
    <cellStyle name="Normal 3" xfId="2747"/>
    <cellStyle name="Normal 3 2" xfId="2748"/>
    <cellStyle name="Normal 3 2 2" xfId="2749"/>
    <cellStyle name="Normal 3 2 2 2" xfId="2750"/>
    <cellStyle name="Normal 3 2 3" xfId="2751"/>
    <cellStyle name="Normal 3 2 4" xfId="2752"/>
    <cellStyle name="Normal 3 3" xfId="2753"/>
    <cellStyle name="Normal 3 4" xfId="2754"/>
    <cellStyle name="Normal 3 4 2" xfId="2755"/>
    <cellStyle name="Normal 4" xfId="2756"/>
    <cellStyle name="Normal 4 10" xfId="2757"/>
    <cellStyle name="Normal 4 2" xfId="2758"/>
    <cellStyle name="Normal 4 2 2" xfId="2759"/>
    <cellStyle name="Normal 4 2 3" xfId="2760"/>
    <cellStyle name="Normal 4 2 3 2" xfId="2761"/>
    <cellStyle name="Normal 4 2 4" xfId="2762"/>
    <cellStyle name="Normal 4 2 4 2" xfId="2763"/>
    <cellStyle name="Normal 4 3" xfId="2764"/>
    <cellStyle name="Normal 4 4" xfId="2765"/>
    <cellStyle name="Normal 4 4 2" xfId="2766"/>
    <cellStyle name="Normal 4 4 2 2" xfId="2767"/>
    <cellStyle name="Normal 4 4 2 2 2" xfId="2768"/>
    <cellStyle name="Normal 4 4 2 2 3" xfId="2769"/>
    <cellStyle name="Normal 4 4 2 3" xfId="2770"/>
    <cellStyle name="Normal 4 4 2 3 2" xfId="2771"/>
    <cellStyle name="Normal 4 4 2 3 3" xfId="2772"/>
    <cellStyle name="Normal 4 4 2 4" xfId="2773"/>
    <cellStyle name="Normal 4 4 3" xfId="2774"/>
    <cellStyle name="Normal 4 4 4" xfId="2775"/>
    <cellStyle name="Normal 4 4 4 2" xfId="2776"/>
    <cellStyle name="Normal 4 4 4 3" xfId="2777"/>
    <cellStyle name="Normal 4 4 5" xfId="2778"/>
    <cellStyle name="Normal 4 4 5 2" xfId="2779"/>
    <cellStyle name="Normal 4 4 5 3" xfId="2780"/>
    <cellStyle name="Normal 4 4 6" xfId="2781"/>
    <cellStyle name="Normal 4 4 6 2" xfId="2782"/>
    <cellStyle name="Normal 4 4 6 3" xfId="2783"/>
    <cellStyle name="Normal 4 4 7" xfId="2784"/>
    <cellStyle name="Normal 4 5" xfId="2785"/>
    <cellStyle name="Normal 4 5 2" xfId="2786"/>
    <cellStyle name="Normal 4 5 2 2" xfId="2787"/>
    <cellStyle name="Normal 4 5 2 3" xfId="2788"/>
    <cellStyle name="Normal 4 5 3" xfId="2789"/>
    <cellStyle name="Normal 4 5 3 2" xfId="2790"/>
    <cellStyle name="Normal 4 5 3 3" xfId="2791"/>
    <cellStyle name="Normal 4 5 4" xfId="2792"/>
    <cellStyle name="Normal 4 5 4 2" xfId="2793"/>
    <cellStyle name="Normal 4 5 4 3" xfId="2794"/>
    <cellStyle name="Normal 4 5 5" xfId="2795"/>
    <cellStyle name="Normal 4 5 5 2" xfId="2796"/>
    <cellStyle name="Normal 4 5 5 3" xfId="2797"/>
    <cellStyle name="Normal 4 5 6" xfId="2798"/>
    <cellStyle name="Normal 4 5 6 2" xfId="2799"/>
    <cellStyle name="Normal 4 5 6 3" xfId="2800"/>
    <cellStyle name="Normal 4 5 7" xfId="2801"/>
    <cellStyle name="Normal 4 6" xfId="2802"/>
    <cellStyle name="Normal 4 6 2" xfId="2803"/>
    <cellStyle name="Normal 4 6 2 2" xfId="2804"/>
    <cellStyle name="Normal 4 6 2 3" xfId="2805"/>
    <cellStyle name="Normal 4 6 3" xfId="2806"/>
    <cellStyle name="Normal 4 6 3 2" xfId="2807"/>
    <cellStyle name="Normal 4 6 3 3" xfId="2808"/>
    <cellStyle name="Normal 4 6 4" xfId="2809"/>
    <cellStyle name="Normal 4 6 4 2" xfId="2810"/>
    <cellStyle name="Normal 4 6 4 3" xfId="2811"/>
    <cellStyle name="Normal 4 6 5" xfId="2812"/>
    <cellStyle name="Normal 4 6 5 2" xfId="2813"/>
    <cellStyle name="Normal 4 6 5 3" xfId="2814"/>
    <cellStyle name="Normal 4 6 6" xfId="2815"/>
    <cellStyle name="Normal 4 7" xfId="2816"/>
    <cellStyle name="Normal 4 7 2" xfId="2817"/>
    <cellStyle name="Normal 4 7 3" xfId="2818"/>
    <cellStyle name="Normal 4 8" xfId="2819"/>
    <cellStyle name="Normal 4 8 2" xfId="2820"/>
    <cellStyle name="Normal 4 8 3" xfId="2821"/>
    <cellStyle name="Normal 4 9" xfId="2822"/>
    <cellStyle name="Normal 4 9 2" xfId="2823"/>
    <cellStyle name="Normal 4 9 3" xfId="2824"/>
    <cellStyle name="Normal 5" xfId="2825"/>
    <cellStyle name="Normal 5 2" xfId="2826"/>
    <cellStyle name="Normal 5 3" xfId="2827"/>
    <cellStyle name="Normal 5 4" xfId="2828"/>
    <cellStyle name="Normal 6" xfId="2829"/>
    <cellStyle name="Normal 7" xfId="2830"/>
    <cellStyle name="Normal 8" xfId="2831"/>
    <cellStyle name="Normal 9" xfId="2832"/>
    <cellStyle name="Note 2" xfId="2833"/>
    <cellStyle name="Otsikko" xfId="2834"/>
    <cellStyle name="Otsikko 1" xfId="2835"/>
    <cellStyle name="Otsikko 1 2" xfId="2836"/>
    <cellStyle name="Otsikko 1 3" xfId="2837"/>
    <cellStyle name="Otsikko 1 4" xfId="2838"/>
    <cellStyle name="Otsikko 1 5" xfId="2839"/>
    <cellStyle name="Otsikko 1 6" xfId="2840"/>
    <cellStyle name="Otsikko 1 7" xfId="2841"/>
    <cellStyle name="Otsikko 10" xfId="2842"/>
    <cellStyle name="Otsikko 2" xfId="2843"/>
    <cellStyle name="Otsikko 2 2" xfId="2844"/>
    <cellStyle name="Otsikko 2 3" xfId="2845"/>
    <cellStyle name="Otsikko 2 4" xfId="2846"/>
    <cellStyle name="Otsikko 2 5" xfId="2847"/>
    <cellStyle name="Otsikko 2 6" xfId="2848"/>
    <cellStyle name="Otsikko 2 7" xfId="2849"/>
    <cellStyle name="Otsikko 3" xfId="2850"/>
    <cellStyle name="Otsikko 3 2" xfId="2851"/>
    <cellStyle name="Otsikko 3 3" xfId="2852"/>
    <cellStyle name="Otsikko 3 4" xfId="2853"/>
    <cellStyle name="Otsikko 3 5" xfId="2854"/>
    <cellStyle name="Otsikko 3 6" xfId="2855"/>
    <cellStyle name="Otsikko 3 7" xfId="2856"/>
    <cellStyle name="Otsikko 4" xfId="2857"/>
    <cellStyle name="Otsikko 4 2" xfId="2858"/>
    <cellStyle name="Otsikko 4 3" xfId="2859"/>
    <cellStyle name="Otsikko 4 4" xfId="2860"/>
    <cellStyle name="Otsikko 4 5" xfId="2861"/>
    <cellStyle name="Otsikko 4 6" xfId="2862"/>
    <cellStyle name="Otsikko 4 7" xfId="2863"/>
    <cellStyle name="Otsikko 5" xfId="2864"/>
    <cellStyle name="Otsikko 6" xfId="2865"/>
    <cellStyle name="Otsikko 7" xfId="2866"/>
    <cellStyle name="Otsikko 8" xfId="2867"/>
    <cellStyle name="Otsikko 9" xfId="2868"/>
    <cellStyle name="Output 2" xfId="2869"/>
    <cellStyle name="Output 2 2" xfId="2870"/>
    <cellStyle name="Output 2 3" xfId="2871"/>
    <cellStyle name="Output 2 4" xfId="2872"/>
    <cellStyle name="Percent 10" xfId="2873"/>
    <cellStyle name="Percent 11" xfId="2874"/>
    <cellStyle name="Percent 12" xfId="2875"/>
    <cellStyle name="Percent 12 2" xfId="2876"/>
    <cellStyle name="Percent 12 3" xfId="2877"/>
    <cellStyle name="Percent 13" xfId="2878"/>
    <cellStyle name="Percent 13 2" xfId="2879"/>
    <cellStyle name="Percent 13 3" xfId="2880"/>
    <cellStyle name="Percent 14" xfId="2881"/>
    <cellStyle name="Percent 14 2" xfId="2882"/>
    <cellStyle name="Percent 14 3" xfId="2883"/>
    <cellStyle name="Percent 15" xfId="2884"/>
    <cellStyle name="Percent 2" xfId="2885"/>
    <cellStyle name="Percent 2 2" xfId="2886"/>
    <cellStyle name="Percent 2 2 2" xfId="2887"/>
    <cellStyle name="Percent 2 2 3" xfId="2888"/>
    <cellStyle name="Percent 2 2 3 2" xfId="2889"/>
    <cellStyle name="Percent 2 3" xfId="2890"/>
    <cellStyle name="Percent 2 4" xfId="2891"/>
    <cellStyle name="Percent 2 4 2" xfId="2892"/>
    <cellStyle name="Percent 2 4 3" xfId="2893"/>
    <cellStyle name="Percent 2 5" xfId="2894"/>
    <cellStyle name="Percent 3" xfId="2895"/>
    <cellStyle name="Percent 3 2" xfId="2896"/>
    <cellStyle name="Percent 3 2 2" xfId="2897"/>
    <cellStyle name="Percent 3 2 3" xfId="2898"/>
    <cellStyle name="Percent 3 3" xfId="2899"/>
    <cellStyle name="Percent 3 3 2" xfId="2900"/>
    <cellStyle name="Percent 3 4" xfId="2901"/>
    <cellStyle name="Percent 3 4 2" xfId="2902"/>
    <cellStyle name="Percent 3 4 2 2" xfId="2903"/>
    <cellStyle name="Percent 3 4 2 3" xfId="2904"/>
    <cellStyle name="Percent 3 4 3" xfId="2905"/>
    <cellStyle name="Percent 3 4 3 2" xfId="2906"/>
    <cellStyle name="Percent 3 4 3 3" xfId="2907"/>
    <cellStyle name="Percent 3 4 4" xfId="2908"/>
    <cellStyle name="Percent 3 4 4 2" xfId="2909"/>
    <cellStyle name="Percent 3 4 4 3" xfId="2910"/>
    <cellStyle name="Percent 3 4 5" xfId="2911"/>
    <cellStyle name="Percent 3 4 5 2" xfId="2912"/>
    <cellStyle name="Percent 3 4 5 3" xfId="2913"/>
    <cellStyle name="Percent 3 4 6" xfId="2914"/>
    <cellStyle name="Percent 3 4 7" xfId="2915"/>
    <cellStyle name="Percent 3 5" xfId="2916"/>
    <cellStyle name="Percent 3 6" xfId="2917"/>
    <cellStyle name="Percent 3 6 2" xfId="2918"/>
    <cellStyle name="Percent 3 6 2 2" xfId="2919"/>
    <cellStyle name="Percent 3 6 3" xfId="2920"/>
    <cellStyle name="Percent 4" xfId="2921"/>
    <cellStyle name="Percent 4 2" xfId="2922"/>
    <cellStyle name="Percent 4 2 2" xfId="2923"/>
    <cellStyle name="Percent 4 2 3" xfId="2924"/>
    <cellStyle name="Percent 4 2 3 2" xfId="2925"/>
    <cellStyle name="Percent 4 2 4" xfId="2926"/>
    <cellStyle name="Percent 4 2 4 2" xfId="2927"/>
    <cellStyle name="Percent 4 2 4 3" xfId="2928"/>
    <cellStyle name="Percent 4 2 5" xfId="2929"/>
    <cellStyle name="Percent 4 3" xfId="2930"/>
    <cellStyle name="Percent 4 4" xfId="2931"/>
    <cellStyle name="Percent 4 4 2" xfId="2932"/>
    <cellStyle name="Percent 4 4 2 2" xfId="2933"/>
    <cellStyle name="Percent 4 4 2 3" xfId="2934"/>
    <cellStyle name="Percent 4 4 3" xfId="2935"/>
    <cellStyle name="Percent 4 4 3 2" xfId="2936"/>
    <cellStyle name="Percent 4 4 3 3" xfId="2937"/>
    <cellStyle name="Percent 4 4 4" xfId="2938"/>
    <cellStyle name="Percent 4 4 4 2" xfId="2939"/>
    <cellStyle name="Percent 4 4 4 3" xfId="2940"/>
    <cellStyle name="Percent 4 4 5" xfId="2941"/>
    <cellStyle name="Percent 4 4 5 2" xfId="2942"/>
    <cellStyle name="Percent 4 4 5 3" xfId="2943"/>
    <cellStyle name="Percent 4 4 6" xfId="2944"/>
    <cellStyle name="Percent 4 4 6 2" xfId="2945"/>
    <cellStyle name="Percent 4 4 6 3" xfId="2946"/>
    <cellStyle name="Percent 4 4 7" xfId="2947"/>
    <cellStyle name="Percent 4 4 8" xfId="2948"/>
    <cellStyle name="Percent 4 5" xfId="2949"/>
    <cellStyle name="Percent 4 5 2" xfId="2950"/>
    <cellStyle name="Percent 4 5 2 2" xfId="2951"/>
    <cellStyle name="Percent 4 5 2 3" xfId="2952"/>
    <cellStyle name="Percent 4 5 3" xfId="2953"/>
    <cellStyle name="Percent 4 5 3 2" xfId="2954"/>
    <cellStyle name="Percent 4 5 3 3" xfId="2955"/>
    <cellStyle name="Percent 4 5 4" xfId="2956"/>
    <cellStyle name="Percent 4 5 4 2" xfId="2957"/>
    <cellStyle name="Percent 4 5 4 3" xfId="2958"/>
    <cellStyle name="Percent 4 5 5" xfId="2959"/>
    <cellStyle name="Percent 4 5 5 2" xfId="2960"/>
    <cellStyle name="Percent 4 5 5 3" xfId="2961"/>
    <cellStyle name="Percent 4 5 6" xfId="2962"/>
    <cellStyle name="Percent 4 5 6 2" xfId="2963"/>
    <cellStyle name="Percent 4 5 6 3" xfId="2964"/>
    <cellStyle name="Percent 4 5 7" xfId="2965"/>
    <cellStyle name="Percent 4 5 8" xfId="2966"/>
    <cellStyle name="Percent 4 6" xfId="2967"/>
    <cellStyle name="Percent 4 6 2" xfId="2968"/>
    <cellStyle name="Percent 4 6 2 2" xfId="2969"/>
    <cellStyle name="Percent 4 6 3" xfId="2970"/>
    <cellStyle name="Percent 4 7" xfId="2971"/>
    <cellStyle name="Percent 4 7 2" xfId="2972"/>
    <cellStyle name="Percent 4 7 3" xfId="2973"/>
    <cellStyle name="Percent 4 7 4" xfId="2974"/>
    <cellStyle name="Percent 4 8" xfId="2975"/>
    <cellStyle name="Percent 5" xfId="2976"/>
    <cellStyle name="Percent 5 2" xfId="2977"/>
    <cellStyle name="Percent 5 3" xfId="2978"/>
    <cellStyle name="Percent 5 4" xfId="2979"/>
    <cellStyle name="Percent 6" xfId="2980"/>
    <cellStyle name="Percent 6 2" xfId="2981"/>
    <cellStyle name="Percent 6 2 2" xfId="2982"/>
    <cellStyle name="Percent 6 2 3" xfId="2983"/>
    <cellStyle name="Percent 6 3" xfId="2984"/>
    <cellStyle name="Percent 6 3 2" xfId="2985"/>
    <cellStyle name="Percent 6 3 3" xfId="2986"/>
    <cellStyle name="Percent 6 4" xfId="2987"/>
    <cellStyle name="Percent 6 4 2" xfId="2988"/>
    <cellStyle name="Percent 6 4 3" xfId="2989"/>
    <cellStyle name="Percent 6 5" xfId="2990"/>
    <cellStyle name="Percent 6 5 2" xfId="2991"/>
    <cellStyle name="Percent 6 5 3" xfId="2992"/>
    <cellStyle name="Percent 6 6" xfId="2993"/>
    <cellStyle name="Percent 6 6 2" xfId="2994"/>
    <cellStyle name="Percent 6 6 3" xfId="2995"/>
    <cellStyle name="Percent 6 7" xfId="2996"/>
    <cellStyle name="Percent 6 8" xfId="2997"/>
    <cellStyle name="Percent 7" xfId="2998"/>
    <cellStyle name="Percent 8" xfId="2999"/>
    <cellStyle name="Percent 8 2" xfId="3000"/>
    <cellStyle name="Percent 8 3" xfId="3001"/>
    <cellStyle name="Percent 8 4" xfId="3002"/>
    <cellStyle name="Percent 8 5" xfId="3003"/>
    <cellStyle name="Percent 9" xfId="3004"/>
    <cellStyle name="Percent 9 2" xfId="3005"/>
    <cellStyle name="Pilkku_21" xfId="3006"/>
    <cellStyle name="Percent" xfId="3007"/>
    <cellStyle name="Prosentti 10" xfId="3008"/>
    <cellStyle name="Prosentti 11" xfId="3009"/>
    <cellStyle name="Prosentti 12" xfId="3010"/>
    <cellStyle name="Prosentti 13" xfId="3011"/>
    <cellStyle name="Prosentti 14" xfId="3012"/>
    <cellStyle name="Prosentti 15" xfId="3013"/>
    <cellStyle name="Prosentti 16" xfId="3014"/>
    <cellStyle name="Prosentti 17" xfId="3015"/>
    <cellStyle name="Prosentti 18" xfId="3016"/>
    <cellStyle name="Prosentti 19" xfId="3017"/>
    <cellStyle name="Prosentti 2" xfId="3018"/>
    <cellStyle name="Prosentti 2 2" xfId="3019"/>
    <cellStyle name="Prosentti 2 2 2" xfId="3020"/>
    <cellStyle name="Prosentti 2 3" xfId="3021"/>
    <cellStyle name="Prosentti 2 3 2" xfId="3022"/>
    <cellStyle name="Prosentti 2 3 2 2" xfId="3023"/>
    <cellStyle name="Prosentti 2 3 3" xfId="3024"/>
    <cellStyle name="Prosentti 2 3 4" xfId="3025"/>
    <cellStyle name="Prosentti 2 4" xfId="3026"/>
    <cellStyle name="Prosentti 2 5" xfId="3027"/>
    <cellStyle name="Prosentti 20" xfId="3028"/>
    <cellStyle name="Prosentti 21" xfId="3029"/>
    <cellStyle name="Prosentti 22" xfId="3030"/>
    <cellStyle name="Prosentti 23" xfId="3031"/>
    <cellStyle name="Prosentti 24" xfId="3032"/>
    <cellStyle name="Prosentti 25" xfId="3033"/>
    <cellStyle name="Prosentti 26" xfId="3034"/>
    <cellStyle name="Prosentti 27" xfId="3035"/>
    <cellStyle name="Prosentti 28" xfId="3036"/>
    <cellStyle name="Prosentti 3" xfId="3037"/>
    <cellStyle name="Prosentti 3 2" xfId="3038"/>
    <cellStyle name="Prosentti 3 2 2" xfId="3039"/>
    <cellStyle name="Prosentti 3 2 3" xfId="3040"/>
    <cellStyle name="Prosentti 3 3" xfId="3041"/>
    <cellStyle name="Prosentti 3 4" xfId="3042"/>
    <cellStyle name="Prosentti 3 4 2" xfId="3043"/>
    <cellStyle name="Prosentti 30" xfId="3044"/>
    <cellStyle name="Prosentti 4" xfId="3045"/>
    <cellStyle name="Prosentti 4 2" xfId="3046"/>
    <cellStyle name="Prosentti 4 2 2" xfId="3047"/>
    <cellStyle name="Prosentti 5" xfId="3048"/>
    <cellStyle name="Prosentti 5 2" xfId="3049"/>
    <cellStyle name="Prosentti 6" xfId="3050"/>
    <cellStyle name="Prosentti 6 2" xfId="3051"/>
    <cellStyle name="Prosentti 7" xfId="3052"/>
    <cellStyle name="Prosentti 7 2" xfId="3053"/>
    <cellStyle name="Prosentti 9" xfId="3054"/>
    <cellStyle name="Prosentti 9 2" xfId="3055"/>
    <cellStyle name="Rubrik" xfId="3056"/>
    <cellStyle name="Rubrik 1" xfId="3057"/>
    <cellStyle name="Rubrik 1 2" xfId="3058"/>
    <cellStyle name="Rubrik 1 3" xfId="3059"/>
    <cellStyle name="Rubrik 1 4" xfId="3060"/>
    <cellStyle name="Rubrik 1 5" xfId="3061"/>
    <cellStyle name="Rubrik 1 6" xfId="3062"/>
    <cellStyle name="Rubrik 2" xfId="3063"/>
    <cellStyle name="Rubrik 2 2" xfId="3064"/>
    <cellStyle name="Rubrik 2 3" xfId="3065"/>
    <cellStyle name="Rubrik 2 4" xfId="3066"/>
    <cellStyle name="Rubrik 2 5" xfId="3067"/>
    <cellStyle name="Rubrik 2 6" xfId="3068"/>
    <cellStyle name="Rubrik 3" xfId="3069"/>
    <cellStyle name="Rubrik 3 2" xfId="3070"/>
    <cellStyle name="Rubrik 3 3" xfId="3071"/>
    <cellStyle name="Rubrik 3 4" xfId="3072"/>
    <cellStyle name="Rubrik 3 5" xfId="3073"/>
    <cellStyle name="Rubrik 3 6" xfId="3074"/>
    <cellStyle name="Rubrik 4" xfId="3075"/>
    <cellStyle name="Rubrik 4 2" xfId="3076"/>
    <cellStyle name="Rubrik 4 3" xfId="3077"/>
    <cellStyle name="Rubrik 4 4" xfId="3078"/>
    <cellStyle name="Rubrik 4 5" xfId="3079"/>
    <cellStyle name="Rubrik 4 6" xfId="3080"/>
    <cellStyle name="Rubrik 5" xfId="3081"/>
    <cellStyle name="Rubrik 6" xfId="3082"/>
    <cellStyle name="Rubrik 7" xfId="3083"/>
    <cellStyle name="Rubrik 8" xfId="3084"/>
    <cellStyle name="Rubrik 9" xfId="3085"/>
    <cellStyle name="Rubrik_Ålands07" xfId="3086"/>
    <cellStyle name="Selittävä teksti" xfId="3087"/>
    <cellStyle name="Selittävä teksti 2" xfId="3088"/>
    <cellStyle name="Selittävä teksti 3" xfId="3089"/>
    <cellStyle name="Selittävä teksti 4" xfId="3090"/>
    <cellStyle name="Selittävä teksti 5" xfId="3091"/>
    <cellStyle name="Selittävä teksti 6" xfId="3092"/>
    <cellStyle name="Selittävä teksti 7" xfId="3093"/>
    <cellStyle name="Summa" xfId="3094"/>
    <cellStyle name="Summa 2" xfId="3095"/>
    <cellStyle name="Summa 2 2" xfId="3096"/>
    <cellStyle name="Summa 3" xfId="3097"/>
    <cellStyle name="Summa 4" xfId="3098"/>
    <cellStyle name="Summa 5" xfId="3099"/>
    <cellStyle name="Summa 6" xfId="3100"/>
    <cellStyle name="Summa 7" xfId="3101"/>
    <cellStyle name="Syöttö" xfId="3102"/>
    <cellStyle name="Syöttö 2" xfId="3103"/>
    <cellStyle name="Syöttö 3" xfId="3104"/>
    <cellStyle name="Syöttö 4" xfId="3105"/>
    <cellStyle name="Syöttö 5" xfId="3106"/>
    <cellStyle name="Syöttö 6" xfId="3107"/>
    <cellStyle name="Syöttö 7" xfId="3108"/>
    <cellStyle name="Tarkistussolu" xfId="3109"/>
    <cellStyle name="Tarkistussolu 2" xfId="3110"/>
    <cellStyle name="Tarkistussolu 3" xfId="3111"/>
    <cellStyle name="Tarkistussolu 4" xfId="3112"/>
    <cellStyle name="Tarkistussolu 5" xfId="3113"/>
    <cellStyle name="Tarkistussolu 6" xfId="3114"/>
    <cellStyle name="Tarkistussolu 7" xfId="3115"/>
    <cellStyle name="Title 2" xfId="3116"/>
    <cellStyle name="Total 2" xfId="3117"/>
    <cellStyle name="Total 2 2" xfId="3118"/>
    <cellStyle name="Total 2 3" xfId="3119"/>
    <cellStyle name="Total 2 4" xfId="3120"/>
    <cellStyle name="Tulostus" xfId="3121"/>
    <cellStyle name="Tulostus 2" xfId="3122"/>
    <cellStyle name="Tulostus 3" xfId="3123"/>
    <cellStyle name="Tulostus 4" xfId="3124"/>
    <cellStyle name="Tulostus 5" xfId="3125"/>
    <cellStyle name="Tulostus 6" xfId="3126"/>
    <cellStyle name="Tulostus 7" xfId="3127"/>
    <cellStyle name="Tusental (0)_Obligationer 2002" xfId="3128"/>
    <cellStyle name="Utdata" xfId="3129"/>
    <cellStyle name="Utdata 2" xfId="3130"/>
    <cellStyle name="Utdata 3" xfId="3131"/>
    <cellStyle name="Utdata 4" xfId="3132"/>
    <cellStyle name="Utdata 5" xfId="3133"/>
    <cellStyle name="Utdata 6" xfId="3134"/>
    <cellStyle name="Valuta (0)_Obligationer 2002" xfId="3135"/>
    <cellStyle name="Currency" xfId="3136"/>
    <cellStyle name="Currency [0]" xfId="3137"/>
    <cellStyle name="Warning Text 2" xfId="3138"/>
    <cellStyle name="Warning Text 2 2" xfId="3139"/>
    <cellStyle name="Warning Text 2 3" xfId="3140"/>
    <cellStyle name="Warning Text 2 4" xfId="3141"/>
    <cellStyle name="Varningstext" xfId="3142"/>
    <cellStyle name="Varoitusteksti" xfId="3143"/>
    <cellStyle name="Varoitusteksti 2" xfId="3144"/>
    <cellStyle name="Varoitusteksti 3" xfId="3145"/>
    <cellStyle name="Varoitusteksti 4" xfId="3146"/>
    <cellStyle name="Varoitusteksti 5" xfId="3147"/>
    <cellStyle name="Varoitusteksti 6" xfId="3148"/>
    <cellStyle name="Varoitusteksti 7" xfId="3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IVA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0E672"/>
      </a:accent1>
      <a:accent2>
        <a:srgbClr val="95A3AB"/>
      </a:accent2>
      <a:accent3>
        <a:srgbClr val="AECB7E"/>
      </a:accent3>
      <a:accent4>
        <a:srgbClr val="9A5394"/>
      </a:accent4>
      <a:accent5>
        <a:srgbClr val="95B6DF"/>
      </a:accent5>
      <a:accent6>
        <a:srgbClr val="C7DBAA"/>
      </a:accent6>
      <a:hlink>
        <a:srgbClr val="A7A9AC"/>
      </a:hlink>
      <a:folHlink>
        <a:srgbClr val="6079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3"/>
  <sheetViews>
    <sheetView tabSelected="1" zoomScale="90" zoomScaleNormal="90" zoomScalePageLayoutView="0" workbookViewId="0" topLeftCell="A1">
      <selection activeCell="A1" sqref="A1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109.83203125" style="11" customWidth="1"/>
    <col min="4" max="4" width="20.33203125" style="11" customWidth="1"/>
    <col min="5" max="6" width="20.66015625" style="11" customWidth="1"/>
    <col min="7" max="7" width="16" style="11" customWidth="1"/>
    <col min="8" max="13" width="15.83203125" style="11" customWidth="1"/>
    <col min="14" max="42" width="9.33203125" style="0" customWidth="1"/>
    <col min="43" max="16384" width="9.33203125" style="11" customWidth="1"/>
  </cols>
  <sheetData>
    <row r="1" spans="1:42" s="4" customFormat="1" ht="15">
      <c r="A1" s="186" t="s">
        <v>295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4" customFormat="1" ht="12.75">
      <c r="A2" s="187" t="s">
        <v>349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4" customFormat="1" ht="12.75">
      <c r="A3" s="188"/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4" customFormat="1" ht="12.75">
      <c r="A4" s="155" t="s">
        <v>142</v>
      </c>
      <c r="B4" s="156"/>
      <c r="C4" s="156"/>
      <c r="D4" s="156"/>
      <c r="E4" s="191" t="s">
        <v>68</v>
      </c>
      <c r="F4" s="156"/>
      <c r="G4" s="156"/>
      <c r="H4" s="191"/>
      <c r="I4" s="191"/>
      <c r="J4" s="191"/>
      <c r="K4" s="191"/>
      <c r="L4" s="191"/>
      <c r="M4" s="19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4" customFormat="1" ht="12.75">
      <c r="A5" s="132"/>
      <c r="B5" s="131"/>
      <c r="C5" s="131"/>
      <c r="D5" s="134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4" customFormat="1" ht="12.75">
      <c r="A6" s="5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4" customFormat="1" ht="12.75">
      <c r="A7" s="12" t="s">
        <v>283</v>
      </c>
      <c r="M7" s="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4" customFormat="1" ht="12.75">
      <c r="A8" s="5"/>
      <c r="B8" s="4" t="s">
        <v>74</v>
      </c>
      <c r="D8" s="46">
        <v>589570.7617510001</v>
      </c>
      <c r="E8" s="46">
        <v>618149.718289601</v>
      </c>
      <c r="F8" s="46">
        <v>615144.1668739447</v>
      </c>
      <c r="G8" s="46">
        <v>577749.6847179511</v>
      </c>
      <c r="H8" s="46">
        <v>532239.5182700001</v>
      </c>
      <c r="I8" s="44">
        <v>549920.7458800001</v>
      </c>
      <c r="J8" s="44">
        <v>583612.877075977</v>
      </c>
      <c r="K8" s="44">
        <v>585402.1541485846</v>
      </c>
      <c r="L8" s="44">
        <v>666153.1758399999</v>
      </c>
      <c r="M8" s="196">
        <v>640977.18781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4" customFormat="1" ht="12.75">
      <c r="A9" s="5"/>
      <c r="B9" s="4" t="s">
        <v>122</v>
      </c>
      <c r="D9" s="22"/>
      <c r="E9" s="22"/>
      <c r="F9" s="22"/>
      <c r="G9" s="22"/>
      <c r="H9" s="22"/>
      <c r="I9" s="41"/>
      <c r="J9" s="41"/>
      <c r="K9" s="44"/>
      <c r="L9" s="44">
        <v>-94945.08899999999</v>
      </c>
      <c r="M9" s="196">
        <v>-102000.925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4" customFormat="1" ht="12.75">
      <c r="A10" s="5"/>
      <c r="B10" s="4" t="s">
        <v>34</v>
      </c>
      <c r="D10" s="46">
        <v>-3653.82887431203</v>
      </c>
      <c r="E10" s="46">
        <v>-3251.12289782841</v>
      </c>
      <c r="F10" s="46">
        <v>-3208.2165639715095</v>
      </c>
      <c r="G10" s="46">
        <v>-3404.34097326717</v>
      </c>
      <c r="H10" s="46">
        <v>-3990.1464299503</v>
      </c>
      <c r="I10" s="44">
        <v>-3985.27684902643</v>
      </c>
      <c r="J10" s="44">
        <v>-4120.99833385888</v>
      </c>
      <c r="K10" s="44">
        <v>-3816.594139318</v>
      </c>
      <c r="L10" s="44">
        <v>-3796.98943648997</v>
      </c>
      <c r="M10" s="196">
        <v>-4095.4472087006698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4" customFormat="1" ht="12.75">
      <c r="A11" s="5"/>
      <c r="B11" s="20" t="s">
        <v>2</v>
      </c>
      <c r="C11" s="20"/>
      <c r="D11" s="46">
        <v>23.702639999999988</v>
      </c>
      <c r="E11" s="46">
        <v>1747.28716</v>
      </c>
      <c r="F11" s="46">
        <v>-6717.614680000008</v>
      </c>
      <c r="G11" s="46">
        <v>1367.6607100000072</v>
      </c>
      <c r="H11" s="46">
        <v>-334.9106700000037</v>
      </c>
      <c r="I11" s="44">
        <v>372.67599</v>
      </c>
      <c r="J11" s="44">
        <v>-700.5675800000001</v>
      </c>
      <c r="K11" s="44">
        <v>476.73569000000003</v>
      </c>
      <c r="L11" s="44">
        <v>-445.58911</v>
      </c>
      <c r="M11" s="196">
        <v>-169.67900000000003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4" customFormat="1" ht="13.5" thickBot="1">
      <c r="A12" s="5"/>
      <c r="B12" s="4" t="s">
        <v>34</v>
      </c>
      <c r="D12" s="47">
        <v>189.64991</v>
      </c>
      <c r="E12" s="47">
        <v>0</v>
      </c>
      <c r="F12" s="47">
        <v>0</v>
      </c>
      <c r="G12" s="47">
        <v>0</v>
      </c>
      <c r="H12" s="47">
        <v>0</v>
      </c>
      <c r="I12" s="45">
        <v>0</v>
      </c>
      <c r="J12" s="45">
        <v>0</v>
      </c>
      <c r="K12" s="45">
        <v>0</v>
      </c>
      <c r="L12" s="45">
        <v>0</v>
      </c>
      <c r="M12" s="197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4" customFormat="1" ht="14.25" thickTop="1">
      <c r="A13" s="5"/>
      <c r="B13" s="4" t="s">
        <v>4</v>
      </c>
      <c r="D13" s="139">
        <v>586130.2854266881</v>
      </c>
      <c r="E13" s="139">
        <f>SUM(E8:E12)</f>
        <v>616645.8825517725</v>
      </c>
      <c r="F13" s="139">
        <f aca="true" t="shared" si="0" ref="F13:M13">SUM(F8:F12)</f>
        <v>605218.3356299732</v>
      </c>
      <c r="G13" s="139">
        <f t="shared" si="0"/>
        <v>575713.0044546839</v>
      </c>
      <c r="H13" s="139">
        <f t="shared" si="0"/>
        <v>527914.4611700498</v>
      </c>
      <c r="I13" s="139">
        <f t="shared" si="0"/>
        <v>546308.1450209736</v>
      </c>
      <c r="J13" s="139">
        <f t="shared" si="0"/>
        <v>578791.3111621181</v>
      </c>
      <c r="K13" s="139">
        <f t="shared" si="0"/>
        <v>582062.2956992666</v>
      </c>
      <c r="L13" s="139">
        <f t="shared" si="0"/>
        <v>566965.50829351</v>
      </c>
      <c r="M13" s="198">
        <f t="shared" si="0"/>
        <v>534711.1366012993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4" customFormat="1" ht="3.75" customHeight="1">
      <c r="A14" s="5"/>
      <c r="D14" s="22"/>
      <c r="E14" s="22"/>
      <c r="F14" s="22"/>
      <c r="G14" s="22"/>
      <c r="H14" s="22"/>
      <c r="I14" s="41"/>
      <c r="J14" s="41"/>
      <c r="K14" s="41"/>
      <c r="L14" s="41"/>
      <c r="M14" s="19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4" customFormat="1" ht="12.75">
      <c r="A15" s="30" t="s">
        <v>284</v>
      </c>
      <c r="B15" s="31"/>
      <c r="C15" s="31"/>
      <c r="D15" s="22"/>
      <c r="E15" s="22"/>
      <c r="F15" s="22"/>
      <c r="G15" s="22"/>
      <c r="H15" s="22"/>
      <c r="I15" s="41"/>
      <c r="J15" s="41"/>
      <c r="K15" s="41"/>
      <c r="L15" s="41"/>
      <c r="M15" s="19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4" customFormat="1" ht="12.75">
      <c r="A16" s="32"/>
      <c r="B16" s="31" t="s">
        <v>36</v>
      </c>
      <c r="C16" s="31"/>
      <c r="D16" s="46">
        <v>0</v>
      </c>
      <c r="E16" s="46">
        <v>0</v>
      </c>
      <c r="F16" s="46">
        <v>0</v>
      </c>
      <c r="G16" s="46">
        <v>-3522</v>
      </c>
      <c r="H16" s="46">
        <v>52.362</v>
      </c>
      <c r="I16" s="44">
        <v>0</v>
      </c>
      <c r="J16" s="44">
        <v>0</v>
      </c>
      <c r="K16" s="44">
        <v>0</v>
      </c>
      <c r="L16" s="44">
        <v>0</v>
      </c>
      <c r="M16" s="196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4" customFormat="1" ht="13.5" thickBot="1">
      <c r="A17" s="32"/>
      <c r="B17" s="31" t="s">
        <v>34</v>
      </c>
      <c r="C17" s="31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5">
        <v>0</v>
      </c>
      <c r="J17" s="45">
        <v>0</v>
      </c>
      <c r="K17" s="45">
        <v>0</v>
      </c>
      <c r="L17" s="45">
        <v>0</v>
      </c>
      <c r="M17" s="197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4" customFormat="1" ht="14.25" thickTop="1">
      <c r="A18" s="32"/>
      <c r="B18" s="31" t="s">
        <v>4</v>
      </c>
      <c r="C18" s="31"/>
      <c r="D18" s="139">
        <v>0</v>
      </c>
      <c r="E18" s="139">
        <f aca="true" t="shared" si="1" ref="E18:M18">E16+E17</f>
        <v>0</v>
      </c>
      <c r="F18" s="139">
        <f t="shared" si="1"/>
        <v>0</v>
      </c>
      <c r="G18" s="139">
        <f t="shared" si="1"/>
        <v>-3522</v>
      </c>
      <c r="H18" s="139">
        <f t="shared" si="1"/>
        <v>52.362</v>
      </c>
      <c r="I18" s="139">
        <f t="shared" si="1"/>
        <v>0</v>
      </c>
      <c r="J18" s="139">
        <f t="shared" si="1"/>
        <v>0</v>
      </c>
      <c r="K18" s="139">
        <f t="shared" si="1"/>
        <v>0</v>
      </c>
      <c r="L18" s="139">
        <f t="shared" si="1"/>
        <v>0</v>
      </c>
      <c r="M18" s="198">
        <f t="shared" si="1"/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4" customFormat="1" ht="3.75" customHeight="1">
      <c r="A19" s="32"/>
      <c r="B19" s="33"/>
      <c r="C19" s="31"/>
      <c r="D19" s="96"/>
      <c r="E19" s="96"/>
      <c r="F19" s="96"/>
      <c r="G19" s="96"/>
      <c r="H19" s="96"/>
      <c r="I19" s="42"/>
      <c r="J19" s="42"/>
      <c r="K19" s="42"/>
      <c r="L19" s="42"/>
      <c r="M19" s="20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4" customFormat="1" ht="12.75">
      <c r="A20" s="30" t="s">
        <v>285</v>
      </c>
      <c r="B20" s="33"/>
      <c r="C20" s="31"/>
      <c r="D20" s="46">
        <v>-22227.93936259301</v>
      </c>
      <c r="E20" s="46">
        <v>-14646.363923651925</v>
      </c>
      <c r="F20" s="46">
        <v>-15644.656344974599</v>
      </c>
      <c r="G20" s="46">
        <v>16460.67250454265</v>
      </c>
      <c r="H20" s="46">
        <v>17548.35271528123</v>
      </c>
      <c r="I20" s="44">
        <v>38233.48334793452</v>
      </c>
      <c r="J20" s="44">
        <v>50857.823448164425</v>
      </c>
      <c r="K20" s="44">
        <v>54679.358185746445</v>
      </c>
      <c r="L20" s="44">
        <v>37469.06817230777</v>
      </c>
      <c r="M20" s="196">
        <v>23935.911830332152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4" customFormat="1" ht="3.75" customHeight="1">
      <c r="A21" s="32"/>
      <c r="B21" s="31"/>
      <c r="C21" s="31"/>
      <c r="D21" s="96"/>
      <c r="E21" s="96"/>
      <c r="F21" s="96"/>
      <c r="G21" s="96"/>
      <c r="H21" s="96"/>
      <c r="I21" s="42"/>
      <c r="J21" s="42"/>
      <c r="K21" s="42"/>
      <c r="L21" s="42"/>
      <c r="M21" s="20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4" customFormat="1" ht="12.75">
      <c r="A22" s="30" t="s">
        <v>286</v>
      </c>
      <c r="B22" s="33"/>
      <c r="C22" s="31"/>
      <c r="D22" s="96"/>
      <c r="E22" s="96"/>
      <c r="F22" s="96"/>
      <c r="G22" s="96"/>
      <c r="H22" s="96"/>
      <c r="I22" s="42"/>
      <c r="J22" s="42"/>
      <c r="K22" s="42"/>
      <c r="L22" s="42"/>
      <c r="M22" s="20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4" customFormat="1" ht="12.75">
      <c r="A23" s="32"/>
      <c r="B23" s="31" t="s">
        <v>72</v>
      </c>
      <c r="C23" s="31"/>
      <c r="D23" s="46">
        <v>-432884.60303999996</v>
      </c>
      <c r="E23" s="46">
        <v>-442592.75352999987</v>
      </c>
      <c r="F23" s="46">
        <v>-433799.99294999987</v>
      </c>
      <c r="G23" s="46">
        <v>-419649.08749000006</v>
      </c>
      <c r="H23" s="46">
        <v>-408555.22156000003</v>
      </c>
      <c r="I23" s="44">
        <v>-404388.2214</v>
      </c>
      <c r="J23" s="44">
        <v>-402147.16338</v>
      </c>
      <c r="K23" s="44">
        <v>-366562.99691000005</v>
      </c>
      <c r="L23" s="44">
        <v>-451609.72274</v>
      </c>
      <c r="M23" s="196">
        <v>-432816.10839999997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4" customFormat="1" ht="12.75">
      <c r="A24" s="32"/>
      <c r="B24" s="4" t="s">
        <v>122</v>
      </c>
      <c r="C24" s="31"/>
      <c r="D24" s="22"/>
      <c r="E24" s="22"/>
      <c r="F24" s="22"/>
      <c r="G24" s="22">
        <v>0</v>
      </c>
      <c r="H24" s="22"/>
      <c r="I24" s="41"/>
      <c r="J24" s="41"/>
      <c r="K24" s="44"/>
      <c r="L24" s="44">
        <v>94945.08899999999</v>
      </c>
      <c r="M24" s="196">
        <v>102000.925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4" customFormat="1" ht="12.75">
      <c r="A25" s="32"/>
      <c r="B25" s="31" t="s">
        <v>34</v>
      </c>
      <c r="C25" s="31"/>
      <c r="D25" s="46">
        <v>1611.9841</v>
      </c>
      <c r="E25" s="46">
        <v>1548.645</v>
      </c>
      <c r="F25" s="46">
        <v>1631.102144</v>
      </c>
      <c r="G25" s="46">
        <v>1760.82812</v>
      </c>
      <c r="H25" s="46">
        <v>1569.846376</v>
      </c>
      <c r="I25" s="44">
        <v>1491.3829</v>
      </c>
      <c r="J25" s="44">
        <v>1345.5043520000002</v>
      </c>
      <c r="K25" s="44">
        <v>2175.37115992</v>
      </c>
      <c r="L25" s="44">
        <v>3490.9603484400004</v>
      </c>
      <c r="M25" s="196">
        <v>2258.58037784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4" customFormat="1" ht="12.75">
      <c r="A26" s="32"/>
      <c r="B26" s="31" t="s">
        <v>69</v>
      </c>
      <c r="C26" s="31"/>
      <c r="D26" s="46">
        <v>-111719.38211778962</v>
      </c>
      <c r="E26" s="46">
        <v>-67269.38872221042</v>
      </c>
      <c r="F26" s="46">
        <v>-102338.55181</v>
      </c>
      <c r="G26" s="46">
        <v>-200424.42721000002</v>
      </c>
      <c r="H26" s="46">
        <v>-96264.19403000007</v>
      </c>
      <c r="I26" s="44">
        <v>-56346.09914999994</v>
      </c>
      <c r="J26" s="44">
        <v>-58753.199597705476</v>
      </c>
      <c r="K26" s="44">
        <v>-108652.29913229456</v>
      </c>
      <c r="L26" s="44">
        <v>-155336.21299000006</v>
      </c>
      <c r="M26" s="196">
        <v>-168812.38786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4" customFormat="1" ht="13.5" thickBot="1">
      <c r="A27" s="32"/>
      <c r="B27" s="31" t="s">
        <v>34</v>
      </c>
      <c r="C27" s="31"/>
      <c r="D27" s="47">
        <v>94.19199999999995</v>
      </c>
      <c r="E27" s="47">
        <v>-632.96</v>
      </c>
      <c r="F27" s="47">
        <v>-252.547364</v>
      </c>
      <c r="G27" s="47">
        <v>48.25</v>
      </c>
      <c r="H27" s="47">
        <v>727.65169</v>
      </c>
      <c r="I27" s="45">
        <v>-310.312</v>
      </c>
      <c r="J27" s="45">
        <v>-37.55818000000005</v>
      </c>
      <c r="K27" s="45">
        <v>-753.9296299999997</v>
      </c>
      <c r="L27" s="45">
        <v>-1693.05429</v>
      </c>
      <c r="M27" s="197">
        <v>-11.53895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13.5" thickTop="1">
      <c r="A28" s="32"/>
      <c r="B28" s="33" t="s">
        <v>4</v>
      </c>
      <c r="C28" s="33"/>
      <c r="D28" s="97">
        <v>-542897.8090577895</v>
      </c>
      <c r="E28" s="97">
        <v>-508946.4572522103</v>
      </c>
      <c r="F28" s="97">
        <v>-534759.9899799998</v>
      </c>
      <c r="G28" s="97">
        <v>-618264.43658</v>
      </c>
      <c r="H28" s="97">
        <v>-502521.9175240001</v>
      </c>
      <c r="I28" s="43">
        <v>-459553.2496499999</v>
      </c>
      <c r="J28" s="43">
        <v>-459592.41680570546</v>
      </c>
      <c r="K28" s="43">
        <v>-473793.8545123746</v>
      </c>
      <c r="L28" s="43">
        <v>-510202.9406715601</v>
      </c>
      <c r="M28" s="201">
        <v>-497380.52983216004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3.75" customHeight="1">
      <c r="A29" s="32"/>
      <c r="B29" s="33"/>
      <c r="C29" s="33"/>
      <c r="D29" s="96"/>
      <c r="E29" s="96"/>
      <c r="F29" s="96"/>
      <c r="G29" s="96"/>
      <c r="H29" s="96"/>
      <c r="I29" s="42"/>
      <c r="J29" s="42"/>
      <c r="K29" s="42"/>
      <c r="L29" s="42"/>
      <c r="M29" s="20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2.75">
      <c r="A30" s="30" t="s">
        <v>287</v>
      </c>
      <c r="B30" s="33"/>
      <c r="C30" s="33"/>
      <c r="D30" s="96"/>
      <c r="E30" s="96"/>
      <c r="F30" s="96"/>
      <c r="G30" s="96"/>
      <c r="H30" s="96"/>
      <c r="I30" s="42"/>
      <c r="J30" s="42"/>
      <c r="K30" s="42"/>
      <c r="L30" s="42"/>
      <c r="M30" s="20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12.75">
      <c r="A31" s="32"/>
      <c r="B31" s="33" t="s">
        <v>36</v>
      </c>
      <c r="C31" s="33"/>
      <c r="D31" s="46">
        <v>74186.66732450001</v>
      </c>
      <c r="E31" s="46">
        <v>80650.360434</v>
      </c>
      <c r="F31" s="46">
        <v>81442.21033</v>
      </c>
      <c r="G31" s="46">
        <v>78679.93851500002</v>
      </c>
      <c r="H31" s="46">
        <v>77319.99018400001</v>
      </c>
      <c r="I31" s="44">
        <v>76242.281565</v>
      </c>
      <c r="J31" s="44">
        <v>74445.60096775008</v>
      </c>
      <c r="K31" s="44">
        <v>69968.9789178654</v>
      </c>
      <c r="L31" s="44">
        <v>67951.98779682715</v>
      </c>
      <c r="M31" s="196">
        <v>63858.86566082587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4" customFormat="1" ht="13.5" thickBot="1">
      <c r="A32" s="32"/>
      <c r="B32" s="31" t="s">
        <v>34</v>
      </c>
      <c r="C32" s="33"/>
      <c r="D32" s="47">
        <v>-28.348254</v>
      </c>
      <c r="E32" s="47">
        <v>-36.117271</v>
      </c>
      <c r="F32" s="47">
        <v>-45.806374999999996</v>
      </c>
      <c r="G32" s="47">
        <v>-47.45618999999999</v>
      </c>
      <c r="H32" s="47">
        <v>-42.601980000000005</v>
      </c>
      <c r="I32" s="45">
        <v>-55.001</v>
      </c>
      <c r="J32" s="45">
        <v>-46.016850000000005</v>
      </c>
      <c r="K32" s="45">
        <v>-65.353555</v>
      </c>
      <c r="L32" s="45">
        <v>-157.13972820649116</v>
      </c>
      <c r="M32" s="197">
        <v>-161.11199211650268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4" customFormat="1" ht="13.5" thickTop="1">
      <c r="A33" s="32"/>
      <c r="B33" s="33" t="s">
        <v>4</v>
      </c>
      <c r="C33" s="33"/>
      <c r="D33" s="97">
        <v>74158.31907050002</v>
      </c>
      <c r="E33" s="97">
        <v>80614.243163</v>
      </c>
      <c r="F33" s="97">
        <v>81396.403955</v>
      </c>
      <c r="G33" s="97">
        <v>78641.94232500001</v>
      </c>
      <c r="H33" s="97">
        <v>77277.388204</v>
      </c>
      <c r="I33" s="43">
        <v>76187.280565</v>
      </c>
      <c r="J33" s="43">
        <v>74399.58411775008</v>
      </c>
      <c r="K33" s="43">
        <v>69903.62536286541</v>
      </c>
      <c r="L33" s="43">
        <v>67794.84806862066</v>
      </c>
      <c r="M33" s="201">
        <v>63697.75366870937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4" customFormat="1" ht="3.75" customHeight="1">
      <c r="A34" s="32"/>
      <c r="B34" s="33"/>
      <c r="C34" s="33"/>
      <c r="D34" s="96"/>
      <c r="E34" s="96"/>
      <c r="F34" s="96"/>
      <c r="G34" s="96"/>
      <c r="H34" s="96"/>
      <c r="I34" s="42"/>
      <c r="J34" s="42"/>
      <c r="K34" s="42"/>
      <c r="L34" s="42"/>
      <c r="M34" s="20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4" customFormat="1" ht="12.75">
      <c r="A35" s="30" t="s">
        <v>288</v>
      </c>
      <c r="B35" s="31"/>
      <c r="C35" s="33"/>
      <c r="D35" s="96"/>
      <c r="E35" s="96"/>
      <c r="F35" s="96"/>
      <c r="G35" s="96"/>
      <c r="H35" s="96"/>
      <c r="I35" s="42"/>
      <c r="J35" s="42"/>
      <c r="K35" s="42"/>
      <c r="L35" s="42"/>
      <c r="M35" s="20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4" customFormat="1" ht="12.75">
      <c r="A36" s="32"/>
      <c r="B36" s="31" t="s">
        <v>36</v>
      </c>
      <c r="C36" s="33"/>
      <c r="D36" s="46">
        <v>113716.7571692156</v>
      </c>
      <c r="E36" s="46">
        <v>48212.77120000001</v>
      </c>
      <c r="F36" s="46">
        <v>59466.88156150376</v>
      </c>
      <c r="G36" s="46">
        <v>148059.09836000003</v>
      </c>
      <c r="H36" s="46">
        <v>40217.49347</v>
      </c>
      <c r="I36" s="44">
        <v>-1721.2739999999994</v>
      </c>
      <c r="J36" s="44">
        <v>-28977</v>
      </c>
      <c r="K36" s="44">
        <v>6813.16519</v>
      </c>
      <c r="L36" s="44">
        <v>21859.19207</v>
      </c>
      <c r="M36" s="196">
        <v>25231.182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4" customFormat="1" ht="13.5" thickBot="1">
      <c r="A37" s="5"/>
      <c r="B37" s="4" t="s">
        <v>34</v>
      </c>
      <c r="C37" s="7"/>
      <c r="D37" s="47">
        <v>-166.01113223938341</v>
      </c>
      <c r="E37" s="47">
        <v>11.737562931571999</v>
      </c>
      <c r="F37" s="47">
        <v>-2.9</v>
      </c>
      <c r="G37" s="47">
        <v>-44.675000000000004</v>
      </c>
      <c r="H37" s="47">
        <v>0</v>
      </c>
      <c r="I37" s="45">
        <v>-231.25600000000003</v>
      </c>
      <c r="J37" s="45">
        <v>0</v>
      </c>
      <c r="K37" s="45">
        <v>-158.73414</v>
      </c>
      <c r="L37" s="45">
        <v>0</v>
      </c>
      <c r="M37" s="197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4" customFormat="1" ht="13.5" thickTop="1">
      <c r="A38" s="5"/>
      <c r="B38" s="4" t="s">
        <v>4</v>
      </c>
      <c r="C38" s="7"/>
      <c r="D38" s="97">
        <v>113550.74603697623</v>
      </c>
      <c r="E38" s="97">
        <v>48224.50876293158</v>
      </c>
      <c r="F38" s="97">
        <v>59463.98156150376</v>
      </c>
      <c r="G38" s="97">
        <v>148494.42336000002</v>
      </c>
      <c r="H38" s="97">
        <v>40217.49347</v>
      </c>
      <c r="I38" s="43">
        <v>-1952.5299999999995</v>
      </c>
      <c r="J38" s="43">
        <v>-28977</v>
      </c>
      <c r="K38" s="43">
        <v>6654.43105</v>
      </c>
      <c r="L38" s="43">
        <v>21859.19207</v>
      </c>
      <c r="M38" s="201">
        <v>25231.182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4" customFormat="1" ht="12.75">
      <c r="A39" s="5"/>
      <c r="C39" s="7"/>
      <c r="D39" s="7"/>
      <c r="E39" s="7"/>
      <c r="F39" s="7"/>
      <c r="G39" s="7"/>
      <c r="H39" s="96"/>
      <c r="I39" s="96"/>
      <c r="J39" s="96"/>
      <c r="K39" s="96"/>
      <c r="L39" s="96"/>
      <c r="M39" s="2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4" customFormat="1" ht="12.75">
      <c r="A40" s="12"/>
      <c r="C40" s="7"/>
      <c r="D40" s="7"/>
      <c r="E40" s="40">
        <f aca="true" t="shared" si="2" ref="E40:M40">E38+E33+E28+E20+E18+E13</f>
        <v>221891.8133018419</v>
      </c>
      <c r="F40" s="40">
        <f t="shared" si="2"/>
        <v>195674.07482150255</v>
      </c>
      <c r="G40" s="40">
        <f t="shared" si="2"/>
        <v>197523.60606422654</v>
      </c>
      <c r="H40" s="40">
        <f t="shared" si="2"/>
        <v>160488.14003533102</v>
      </c>
      <c r="I40" s="40">
        <f t="shared" si="2"/>
        <v>199223.12928390823</v>
      </c>
      <c r="J40" s="40">
        <f t="shared" si="2"/>
        <v>215479.3019223272</v>
      </c>
      <c r="K40" s="40">
        <f t="shared" si="2"/>
        <v>239505.85578550387</v>
      </c>
      <c r="L40" s="40">
        <f t="shared" si="2"/>
        <v>183885.67593287828</v>
      </c>
      <c r="M40" s="202">
        <f t="shared" si="2"/>
        <v>150195.45426818077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9" customFormat="1" ht="3.75" customHeight="1">
      <c r="A41" s="8"/>
      <c r="M41" s="1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4" spans="1:5" ht="15">
      <c r="A44" s="186" t="s">
        <v>282</v>
      </c>
      <c r="B44" s="118"/>
      <c r="C44" s="118"/>
      <c r="D44" s="118"/>
      <c r="E44" s="141"/>
    </row>
    <row r="45" spans="1:4" ht="12.75">
      <c r="A45" s="117" t="s">
        <v>350</v>
      </c>
      <c r="B45" s="114"/>
      <c r="C45" s="114"/>
      <c r="D45" s="114"/>
    </row>
    <row r="46" ht="12.75">
      <c r="A46" s="4"/>
    </row>
    <row r="47" spans="1:13" ht="12.75">
      <c r="A47" s="155" t="s">
        <v>150</v>
      </c>
      <c r="B47" s="156"/>
      <c r="C47" s="156"/>
      <c r="D47" s="156"/>
      <c r="E47" s="157" t="s">
        <v>151</v>
      </c>
      <c r="F47" s="156"/>
      <c r="G47" s="193"/>
      <c r="H47" s="191"/>
      <c r="I47" s="191"/>
      <c r="J47" s="191"/>
      <c r="K47" s="191"/>
      <c r="L47" s="191"/>
      <c r="M47" s="192"/>
    </row>
    <row r="48" spans="1:13" ht="12.75">
      <c r="A48" s="132"/>
      <c r="B48" s="131"/>
      <c r="C48" s="131"/>
      <c r="D48" s="134">
        <v>2014</v>
      </c>
      <c r="E48" s="134">
        <v>2013</v>
      </c>
      <c r="F48" s="134">
        <v>2012</v>
      </c>
      <c r="G48" s="134">
        <v>2011</v>
      </c>
      <c r="H48" s="134">
        <v>2010</v>
      </c>
      <c r="I48" s="134">
        <v>2009</v>
      </c>
      <c r="J48" s="134">
        <v>2008</v>
      </c>
      <c r="K48" s="134">
        <v>2007</v>
      </c>
      <c r="L48" s="134">
        <v>2006</v>
      </c>
      <c r="M48" s="136">
        <v>2005</v>
      </c>
    </row>
    <row r="49" spans="1:13" ht="12.7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"/>
    </row>
    <row r="50" spans="1:13" ht="12.75">
      <c r="A50" s="12" t="s">
        <v>289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"/>
    </row>
    <row r="51" spans="1:13" ht="12.75">
      <c r="A51" s="5"/>
      <c r="B51" s="4" t="s">
        <v>143</v>
      </c>
      <c r="C51" s="4"/>
      <c r="D51" s="46">
        <v>589570.7617510001</v>
      </c>
      <c r="E51" s="46">
        <v>618149.718289601</v>
      </c>
      <c r="F51" s="46">
        <v>615144.1668739447</v>
      </c>
      <c r="G51" s="46">
        <v>577749.6847179511</v>
      </c>
      <c r="H51" s="46">
        <v>532239.5182700001</v>
      </c>
      <c r="I51" s="44">
        <v>549920.7458800001</v>
      </c>
      <c r="J51" s="44">
        <v>583612.877075977</v>
      </c>
      <c r="K51" s="44">
        <v>585402.1541485846</v>
      </c>
      <c r="L51" s="44">
        <v>666153.1758399999</v>
      </c>
      <c r="M51" s="196">
        <v>640977.18781</v>
      </c>
    </row>
    <row r="52" spans="1:13" ht="12.75">
      <c r="A52" s="5"/>
      <c r="B52" s="4" t="s">
        <v>144</v>
      </c>
      <c r="C52" s="4"/>
      <c r="D52" s="22"/>
      <c r="E52" s="22"/>
      <c r="F52" s="22"/>
      <c r="G52" s="22"/>
      <c r="H52" s="22"/>
      <c r="I52" s="41"/>
      <c r="J52" s="41"/>
      <c r="K52" s="44"/>
      <c r="L52" s="44">
        <v>-94945.08899999999</v>
      </c>
      <c r="M52" s="196">
        <v>-102000.925</v>
      </c>
    </row>
    <row r="53" spans="1:13" ht="12.75">
      <c r="A53" s="5"/>
      <c r="B53" s="4" t="s">
        <v>145</v>
      </c>
      <c r="C53" s="4"/>
      <c r="D53" s="46">
        <v>-3653.82887431203</v>
      </c>
      <c r="E53" s="46">
        <v>-3251.12289782841</v>
      </c>
      <c r="F53" s="46">
        <v>-3208.2165639715095</v>
      </c>
      <c r="G53" s="46">
        <v>-3404.34097326717</v>
      </c>
      <c r="H53" s="46">
        <v>-3990.1464299503</v>
      </c>
      <c r="I53" s="44">
        <v>-3985.27684902643</v>
      </c>
      <c r="J53" s="44">
        <v>-4120.99833385888</v>
      </c>
      <c r="K53" s="44">
        <v>-3816.594139318</v>
      </c>
      <c r="L53" s="44">
        <v>-3796.98943648997</v>
      </c>
      <c r="M53" s="196">
        <v>-4095.4472087006698</v>
      </c>
    </row>
    <row r="54" spans="1:13" ht="12.75">
      <c r="A54" s="5"/>
      <c r="B54" s="20" t="s">
        <v>146</v>
      </c>
      <c r="C54" s="20"/>
      <c r="D54" s="46">
        <v>23.702639999999988</v>
      </c>
      <c r="E54" s="46">
        <v>1747.28716</v>
      </c>
      <c r="F54" s="46">
        <v>-6717.614680000008</v>
      </c>
      <c r="G54" s="46">
        <v>1367.6607100000072</v>
      </c>
      <c r="H54" s="46">
        <v>-334.9106700000037</v>
      </c>
      <c r="I54" s="44">
        <v>372.67599</v>
      </c>
      <c r="J54" s="44">
        <v>-700.5675800000001</v>
      </c>
      <c r="K54" s="44">
        <v>476.73569000000003</v>
      </c>
      <c r="L54" s="44">
        <v>-445.58911</v>
      </c>
      <c r="M54" s="196">
        <v>-169.67900000000003</v>
      </c>
    </row>
    <row r="55" spans="1:13" ht="13.5" thickBot="1">
      <c r="A55" s="5"/>
      <c r="B55" s="4" t="s">
        <v>145</v>
      </c>
      <c r="C55" s="4"/>
      <c r="D55" s="47">
        <v>189.64991</v>
      </c>
      <c r="E55" s="47">
        <v>0</v>
      </c>
      <c r="F55" s="47">
        <v>0</v>
      </c>
      <c r="G55" s="47">
        <v>0</v>
      </c>
      <c r="H55" s="47">
        <v>0</v>
      </c>
      <c r="I55" s="45">
        <v>0</v>
      </c>
      <c r="J55" s="45">
        <v>0</v>
      </c>
      <c r="K55" s="45">
        <v>0</v>
      </c>
      <c r="L55" s="45">
        <v>0</v>
      </c>
      <c r="M55" s="197">
        <v>0</v>
      </c>
    </row>
    <row r="56" spans="1:14" ht="14.25" thickTop="1">
      <c r="A56" s="5"/>
      <c r="B56" s="4" t="s">
        <v>147</v>
      </c>
      <c r="C56" s="4"/>
      <c r="D56" s="139">
        <v>586130.2854266881</v>
      </c>
      <c r="E56" s="139">
        <f aca="true" t="shared" si="3" ref="E56:M56">SUM(E51:E55)</f>
        <v>616645.8825517725</v>
      </c>
      <c r="F56" s="139">
        <f t="shared" si="3"/>
        <v>605218.3356299732</v>
      </c>
      <c r="G56" s="139">
        <f t="shared" si="3"/>
        <v>575713.0044546839</v>
      </c>
      <c r="H56" s="139">
        <f t="shared" si="3"/>
        <v>527914.4611700498</v>
      </c>
      <c r="I56" s="139">
        <f t="shared" si="3"/>
        <v>546308.1450209736</v>
      </c>
      <c r="J56" s="139">
        <f t="shared" si="3"/>
        <v>578791.3111621181</v>
      </c>
      <c r="K56" s="139">
        <f t="shared" si="3"/>
        <v>582062.2956992666</v>
      </c>
      <c r="L56" s="139">
        <f t="shared" si="3"/>
        <v>566965.50829351</v>
      </c>
      <c r="M56" s="198">
        <f t="shared" si="3"/>
        <v>534711.1366012993</v>
      </c>
      <c r="N56" s="139"/>
    </row>
    <row r="57" spans="1:13" ht="12.75">
      <c r="A57" s="5"/>
      <c r="B57" s="4"/>
      <c r="C57" s="4"/>
      <c r="D57" s="22"/>
      <c r="E57" s="22"/>
      <c r="F57" s="22"/>
      <c r="G57" s="22"/>
      <c r="H57" s="22"/>
      <c r="I57" s="41"/>
      <c r="J57" s="41"/>
      <c r="K57" s="41"/>
      <c r="L57" s="41"/>
      <c r="M57" s="199"/>
    </row>
    <row r="58" spans="1:13" ht="12.75">
      <c r="A58" s="30" t="s">
        <v>290</v>
      </c>
      <c r="B58" s="31"/>
      <c r="C58" s="31"/>
      <c r="D58" s="22"/>
      <c r="E58" s="22"/>
      <c r="F58" s="22"/>
      <c r="G58" s="22"/>
      <c r="H58" s="22"/>
      <c r="I58" s="41"/>
      <c r="J58" s="41"/>
      <c r="K58" s="41"/>
      <c r="L58" s="41"/>
      <c r="M58" s="199"/>
    </row>
    <row r="59" spans="1:13" ht="12.75">
      <c r="A59" s="32"/>
      <c r="B59" s="31" t="s">
        <v>36</v>
      </c>
      <c r="C59" s="31"/>
      <c r="D59" s="46">
        <v>0</v>
      </c>
      <c r="E59" s="46">
        <v>0</v>
      </c>
      <c r="F59" s="46">
        <v>0</v>
      </c>
      <c r="G59" s="46">
        <v>-3522</v>
      </c>
      <c r="H59" s="46">
        <v>52.362</v>
      </c>
      <c r="I59" s="44">
        <v>0</v>
      </c>
      <c r="J59" s="44">
        <v>0</v>
      </c>
      <c r="K59" s="44">
        <v>0</v>
      </c>
      <c r="L59" s="44">
        <v>0</v>
      </c>
      <c r="M59" s="196">
        <v>0</v>
      </c>
    </row>
    <row r="60" spans="1:13" ht="13.5" thickBot="1">
      <c r="A60" s="32"/>
      <c r="B60" s="31" t="s">
        <v>145</v>
      </c>
      <c r="C60" s="31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5">
        <v>0</v>
      </c>
      <c r="J60" s="45">
        <v>0</v>
      </c>
      <c r="K60" s="45">
        <v>0</v>
      </c>
      <c r="L60" s="45">
        <v>0</v>
      </c>
      <c r="M60" s="197">
        <v>0</v>
      </c>
    </row>
    <row r="61" spans="1:13" ht="14.25" thickTop="1">
      <c r="A61" s="32"/>
      <c r="B61" s="31" t="s">
        <v>147</v>
      </c>
      <c r="C61" s="31"/>
      <c r="D61" s="139">
        <v>0</v>
      </c>
      <c r="E61" s="139">
        <f aca="true" t="shared" si="4" ref="E61:M61">E59+E60</f>
        <v>0</v>
      </c>
      <c r="F61" s="139">
        <f t="shared" si="4"/>
        <v>0</v>
      </c>
      <c r="G61" s="139">
        <f t="shared" si="4"/>
        <v>-3522</v>
      </c>
      <c r="H61" s="139">
        <f t="shared" si="4"/>
        <v>52.362</v>
      </c>
      <c r="I61" s="139">
        <f t="shared" si="4"/>
        <v>0</v>
      </c>
      <c r="J61" s="139">
        <f t="shared" si="4"/>
        <v>0</v>
      </c>
      <c r="K61" s="139">
        <f t="shared" si="4"/>
        <v>0</v>
      </c>
      <c r="L61" s="139">
        <f t="shared" si="4"/>
        <v>0</v>
      </c>
      <c r="M61" s="198">
        <f t="shared" si="4"/>
        <v>0</v>
      </c>
    </row>
    <row r="62" spans="1:13" ht="12.75">
      <c r="A62" s="32"/>
      <c r="B62" s="33"/>
      <c r="C62" s="31"/>
      <c r="D62" s="96"/>
      <c r="E62" s="96"/>
      <c r="F62" s="96"/>
      <c r="G62" s="96"/>
      <c r="H62" s="96"/>
      <c r="I62" s="42"/>
      <c r="J62" s="42"/>
      <c r="K62" s="42"/>
      <c r="L62" s="42"/>
      <c r="M62" s="200"/>
    </row>
    <row r="63" spans="1:13" ht="12.75">
      <c r="A63" s="30" t="s">
        <v>291</v>
      </c>
      <c r="B63" s="33"/>
      <c r="C63" s="31"/>
      <c r="D63" s="46">
        <v>-22227.93936259301</v>
      </c>
      <c r="E63" s="46">
        <v>-14646.363923651925</v>
      </c>
      <c r="F63" s="46">
        <v>-15644.656344974599</v>
      </c>
      <c r="G63" s="46">
        <v>16460.67250454265</v>
      </c>
      <c r="H63" s="46">
        <v>17548.35271528123</v>
      </c>
      <c r="I63" s="44">
        <v>38233.48334793452</v>
      </c>
      <c r="J63" s="44">
        <v>50857.823448164425</v>
      </c>
      <c r="K63" s="44">
        <v>54679.358185746445</v>
      </c>
      <c r="L63" s="44">
        <v>37469.06817230777</v>
      </c>
      <c r="M63" s="196">
        <v>23935.911830332152</v>
      </c>
    </row>
    <row r="64" spans="1:13" ht="12.75">
      <c r="A64" s="32"/>
      <c r="B64" s="31"/>
      <c r="C64" s="31"/>
      <c r="D64" s="96"/>
      <c r="E64" s="96"/>
      <c r="F64" s="96"/>
      <c r="G64" s="96"/>
      <c r="H64" s="96"/>
      <c r="I64" s="42"/>
      <c r="J64" s="42"/>
      <c r="K64" s="42"/>
      <c r="L64" s="42"/>
      <c r="M64" s="200"/>
    </row>
    <row r="65" spans="1:13" ht="12.75">
      <c r="A65" s="30" t="s">
        <v>292</v>
      </c>
      <c r="B65" s="33"/>
      <c r="C65" s="31"/>
      <c r="D65" s="96"/>
      <c r="E65" s="96"/>
      <c r="F65" s="96"/>
      <c r="G65" s="96"/>
      <c r="H65" s="96"/>
      <c r="I65" s="42"/>
      <c r="J65" s="42"/>
      <c r="K65" s="42"/>
      <c r="L65" s="42"/>
      <c r="M65" s="200"/>
    </row>
    <row r="66" spans="1:13" ht="12.75">
      <c r="A66" s="32"/>
      <c r="B66" s="31" t="s">
        <v>148</v>
      </c>
      <c r="C66" s="31"/>
      <c r="D66" s="46">
        <v>-432884.60303999996</v>
      </c>
      <c r="E66" s="46">
        <v>-442592.75352999987</v>
      </c>
      <c r="F66" s="46">
        <v>-433799.99294999987</v>
      </c>
      <c r="G66" s="46">
        <v>-419649.08749000006</v>
      </c>
      <c r="H66" s="46">
        <v>-408555.22156000003</v>
      </c>
      <c r="I66" s="44">
        <v>-404388.2214</v>
      </c>
      <c r="J66" s="44">
        <v>-402147.16338</v>
      </c>
      <c r="K66" s="44">
        <v>-366562.99691000005</v>
      </c>
      <c r="L66" s="44">
        <v>-451609.72274</v>
      </c>
      <c r="M66" s="196">
        <v>-432816.10839999997</v>
      </c>
    </row>
    <row r="67" spans="1:13" ht="12.75">
      <c r="A67" s="32"/>
      <c r="B67" s="4" t="s">
        <v>144</v>
      </c>
      <c r="C67" s="31"/>
      <c r="D67" s="22"/>
      <c r="E67" s="22"/>
      <c r="F67" s="22"/>
      <c r="G67" s="22">
        <v>0</v>
      </c>
      <c r="H67" s="22"/>
      <c r="I67" s="41"/>
      <c r="J67" s="41"/>
      <c r="K67" s="44"/>
      <c r="L67" s="44">
        <v>94945.08899999999</v>
      </c>
      <c r="M67" s="196">
        <v>102000.925</v>
      </c>
    </row>
    <row r="68" spans="1:13" ht="12.75">
      <c r="A68" s="32"/>
      <c r="B68" s="31" t="s">
        <v>145</v>
      </c>
      <c r="C68" s="31"/>
      <c r="D68" s="46">
        <v>1611.9841</v>
      </c>
      <c r="E68" s="46">
        <v>1548.645</v>
      </c>
      <c r="F68" s="46">
        <v>1631.102144</v>
      </c>
      <c r="G68" s="46">
        <v>1760.82812</v>
      </c>
      <c r="H68" s="46">
        <v>1569.846376</v>
      </c>
      <c r="I68" s="44">
        <v>1491.3829</v>
      </c>
      <c r="J68" s="44">
        <v>1345.5043520000002</v>
      </c>
      <c r="K68" s="44">
        <v>2175.37115992</v>
      </c>
      <c r="L68" s="44">
        <v>3490.9603484400004</v>
      </c>
      <c r="M68" s="196">
        <v>2258.58037784</v>
      </c>
    </row>
    <row r="69" spans="1:13" ht="12.75">
      <c r="A69" s="32"/>
      <c r="B69" s="31" t="s">
        <v>149</v>
      </c>
      <c r="C69" s="31"/>
      <c r="D69" s="46">
        <v>-111719.38211778962</v>
      </c>
      <c r="E69" s="46">
        <v>-67269.38872221042</v>
      </c>
      <c r="F69" s="46">
        <v>-102338.55181</v>
      </c>
      <c r="G69" s="46">
        <v>-200424.42721000002</v>
      </c>
      <c r="H69" s="46">
        <v>-96264.19403000007</v>
      </c>
      <c r="I69" s="44">
        <v>-56346.09914999994</v>
      </c>
      <c r="J69" s="44">
        <v>-58753.199597705476</v>
      </c>
      <c r="K69" s="44">
        <v>-108652.29913229456</v>
      </c>
      <c r="L69" s="44">
        <v>-155336.21299000006</v>
      </c>
      <c r="M69" s="196">
        <v>-168812.38786</v>
      </c>
    </row>
    <row r="70" spans="1:13" ht="13.5" thickBot="1">
      <c r="A70" s="32"/>
      <c r="B70" s="31" t="s">
        <v>145</v>
      </c>
      <c r="C70" s="31"/>
      <c r="D70" s="47">
        <v>94.19199999999995</v>
      </c>
      <c r="E70" s="47">
        <v>-632.96</v>
      </c>
      <c r="F70" s="47">
        <v>-252.547364</v>
      </c>
      <c r="G70" s="47">
        <v>48.25</v>
      </c>
      <c r="H70" s="47">
        <v>727.65169</v>
      </c>
      <c r="I70" s="45">
        <v>-310.312</v>
      </c>
      <c r="J70" s="45">
        <v>-37.55818000000005</v>
      </c>
      <c r="K70" s="45">
        <v>-753.9296299999997</v>
      </c>
      <c r="L70" s="45">
        <v>-1693.05429</v>
      </c>
      <c r="M70" s="197">
        <v>-11.53895</v>
      </c>
    </row>
    <row r="71" spans="1:15" ht="14.25" thickTop="1">
      <c r="A71" s="32"/>
      <c r="B71" s="33" t="s">
        <v>147</v>
      </c>
      <c r="C71" s="33"/>
      <c r="D71" s="97">
        <v>-542897.8090577895</v>
      </c>
      <c r="E71" s="140">
        <f>SUM(E66:E70)</f>
        <v>-508946.4572522103</v>
      </c>
      <c r="F71" s="140">
        <f>SUM(F66:F70)</f>
        <v>-534759.9899799998</v>
      </c>
      <c r="G71" s="140">
        <v>-618264.43658</v>
      </c>
      <c r="H71" s="140">
        <f aca="true" t="shared" si="5" ref="H71:M71">SUM(H66:H70)</f>
        <v>-502521.9175240001</v>
      </c>
      <c r="I71" s="140">
        <f t="shared" si="5"/>
        <v>-459553.2496499999</v>
      </c>
      <c r="J71" s="140">
        <f t="shared" si="5"/>
        <v>-459592.41680570546</v>
      </c>
      <c r="K71" s="140">
        <f t="shared" si="5"/>
        <v>-473793.8545123746</v>
      </c>
      <c r="L71" s="140">
        <f t="shared" si="5"/>
        <v>-510202.9406715601</v>
      </c>
      <c r="M71" s="145">
        <f t="shared" si="5"/>
        <v>-497380.52983216004</v>
      </c>
      <c r="N71" s="140"/>
      <c r="O71" s="140"/>
    </row>
    <row r="72" spans="1:13" ht="12.75">
      <c r="A72" s="32"/>
      <c r="B72" s="33"/>
      <c r="C72" s="33"/>
      <c r="D72" s="96"/>
      <c r="E72" s="96"/>
      <c r="F72" s="96"/>
      <c r="G72" s="96"/>
      <c r="H72" s="96"/>
      <c r="I72" s="42"/>
      <c r="J72" s="42"/>
      <c r="K72" s="42"/>
      <c r="L72" s="42"/>
      <c r="M72" s="200"/>
    </row>
    <row r="73" spans="1:13" ht="12.75">
      <c r="A73" s="30" t="s">
        <v>293</v>
      </c>
      <c r="B73" s="33"/>
      <c r="C73" s="33"/>
      <c r="D73" s="96"/>
      <c r="E73" s="96"/>
      <c r="F73" s="96"/>
      <c r="G73" s="96"/>
      <c r="H73" s="96"/>
      <c r="I73" s="42"/>
      <c r="J73" s="42"/>
      <c r="K73" s="42"/>
      <c r="L73" s="42"/>
      <c r="M73" s="200"/>
    </row>
    <row r="74" spans="1:13" ht="12.75">
      <c r="A74" s="32"/>
      <c r="B74" s="33" t="s">
        <v>36</v>
      </c>
      <c r="C74" s="33"/>
      <c r="D74" s="46">
        <v>74186.66732450001</v>
      </c>
      <c r="E74" s="46">
        <v>80650.360434</v>
      </c>
      <c r="F74" s="46">
        <v>81442.21033</v>
      </c>
      <c r="G74" s="46">
        <v>78679.93851500002</v>
      </c>
      <c r="H74" s="46">
        <v>77319.99018400001</v>
      </c>
      <c r="I74" s="44">
        <v>76242.281565</v>
      </c>
      <c r="J74" s="44">
        <v>74445.60096775008</v>
      </c>
      <c r="K74" s="44">
        <v>69968.9789178654</v>
      </c>
      <c r="L74" s="44">
        <v>67951.98779682715</v>
      </c>
      <c r="M74" s="196">
        <v>63858.86566082587</v>
      </c>
    </row>
    <row r="75" spans="1:13" ht="13.5" thickBot="1">
      <c r="A75" s="32"/>
      <c r="B75" s="31" t="s">
        <v>145</v>
      </c>
      <c r="C75" s="33"/>
      <c r="D75" s="47">
        <v>-28.348254</v>
      </c>
      <c r="E75" s="47">
        <v>-36.117271</v>
      </c>
      <c r="F75" s="47">
        <v>-45.806374999999996</v>
      </c>
      <c r="G75" s="47">
        <v>-47.45618999999999</v>
      </c>
      <c r="H75" s="47">
        <v>-42.601980000000005</v>
      </c>
      <c r="I75" s="45">
        <v>-55.001</v>
      </c>
      <c r="J75" s="45">
        <v>-46.016850000000005</v>
      </c>
      <c r="K75" s="45">
        <v>-65.353555</v>
      </c>
      <c r="L75" s="45">
        <v>-157.13972820649116</v>
      </c>
      <c r="M75" s="197">
        <v>-161.11199211650268</v>
      </c>
    </row>
    <row r="76" spans="1:15" ht="14.25" thickTop="1">
      <c r="A76" s="32"/>
      <c r="B76" s="33" t="s">
        <v>147</v>
      </c>
      <c r="C76" s="33"/>
      <c r="D76" s="97">
        <v>74158.31907050002</v>
      </c>
      <c r="E76" s="140">
        <f>SUM(E74:E75)</f>
        <v>80614.243163</v>
      </c>
      <c r="F76" s="140">
        <f>SUM(F74:F75)</f>
        <v>81396.403955</v>
      </c>
      <c r="G76" s="97">
        <v>78641.94232500001</v>
      </c>
      <c r="H76" s="97">
        <v>77277.388204</v>
      </c>
      <c r="I76" s="140">
        <f>I74+I75</f>
        <v>76187.280565</v>
      </c>
      <c r="J76" s="140">
        <f>J74+J75</f>
        <v>74399.58411775008</v>
      </c>
      <c r="K76" s="140">
        <f>K74+K75</f>
        <v>69903.62536286541</v>
      </c>
      <c r="L76" s="140">
        <f>L74+L75</f>
        <v>67794.84806862066</v>
      </c>
      <c r="M76" s="145">
        <f>M74+M75</f>
        <v>63697.75366870937</v>
      </c>
      <c r="N76" s="140"/>
      <c r="O76" s="140"/>
    </row>
    <row r="77" spans="1:13" ht="12.75">
      <c r="A77" s="32"/>
      <c r="B77" s="33"/>
      <c r="C77" s="33"/>
      <c r="D77" s="96"/>
      <c r="E77" s="96"/>
      <c r="F77" s="96"/>
      <c r="G77" s="96"/>
      <c r="H77" s="96"/>
      <c r="I77" s="42"/>
      <c r="J77" s="42"/>
      <c r="K77" s="42"/>
      <c r="L77" s="42"/>
      <c r="M77" s="200"/>
    </row>
    <row r="78" spans="1:13" ht="12.75">
      <c r="A78" s="30" t="s">
        <v>294</v>
      </c>
      <c r="B78" s="31"/>
      <c r="C78" s="33"/>
      <c r="D78" s="96"/>
      <c r="E78" s="96"/>
      <c r="F78" s="96"/>
      <c r="G78" s="96"/>
      <c r="H78" s="96"/>
      <c r="I78" s="42"/>
      <c r="J78" s="42"/>
      <c r="K78" s="42"/>
      <c r="L78" s="42"/>
      <c r="M78" s="200"/>
    </row>
    <row r="79" spans="1:13" ht="12.75">
      <c r="A79" s="32"/>
      <c r="B79" s="31" t="s">
        <v>36</v>
      </c>
      <c r="C79" s="33"/>
      <c r="D79" s="46">
        <v>113716.7571692156</v>
      </c>
      <c r="E79" s="46">
        <v>48212.77120000001</v>
      </c>
      <c r="F79" s="46">
        <v>59466.88156150376</v>
      </c>
      <c r="G79" s="46">
        <v>148059.09836000003</v>
      </c>
      <c r="H79" s="46">
        <v>40217.49347</v>
      </c>
      <c r="I79" s="44">
        <v>-1721.2739999999994</v>
      </c>
      <c r="J79" s="44">
        <v>-28977</v>
      </c>
      <c r="K79" s="44">
        <v>6813.16519</v>
      </c>
      <c r="L79" s="44">
        <v>21859.19207</v>
      </c>
      <c r="M79" s="196">
        <v>25231.182</v>
      </c>
    </row>
    <row r="80" spans="1:13" ht="13.5" thickBot="1">
      <c r="A80" s="5"/>
      <c r="B80" s="4" t="s">
        <v>145</v>
      </c>
      <c r="C80" s="7"/>
      <c r="D80" s="47">
        <v>-166.01113223938341</v>
      </c>
      <c r="E80" s="47">
        <v>11.737562931571999</v>
      </c>
      <c r="F80" s="47">
        <v>-2.9</v>
      </c>
      <c r="G80" s="47">
        <v>-44.675000000000004</v>
      </c>
      <c r="H80" s="47">
        <v>0</v>
      </c>
      <c r="I80" s="45">
        <v>-231.25600000000003</v>
      </c>
      <c r="J80" s="45">
        <v>0</v>
      </c>
      <c r="K80" s="45">
        <v>-158.73414</v>
      </c>
      <c r="L80" s="45">
        <v>0</v>
      </c>
      <c r="M80" s="197">
        <v>0</v>
      </c>
    </row>
    <row r="81" spans="1:13" ht="14.25" thickTop="1">
      <c r="A81" s="5"/>
      <c r="B81" s="4" t="s">
        <v>147</v>
      </c>
      <c r="C81" s="7"/>
      <c r="D81" s="97">
        <v>113550.74603697623</v>
      </c>
      <c r="E81" s="140">
        <f aca="true" t="shared" si="6" ref="E81:M81">E79+E80</f>
        <v>48224.50876293158</v>
      </c>
      <c r="F81" s="140">
        <f t="shared" si="6"/>
        <v>59463.98156150376</v>
      </c>
      <c r="G81" s="140">
        <f t="shared" si="6"/>
        <v>148014.42336000004</v>
      </c>
      <c r="H81" s="140">
        <f t="shared" si="6"/>
        <v>40217.49347</v>
      </c>
      <c r="I81" s="140">
        <f t="shared" si="6"/>
        <v>-1952.5299999999995</v>
      </c>
      <c r="J81" s="140">
        <f t="shared" si="6"/>
        <v>-28977</v>
      </c>
      <c r="K81" s="140">
        <f t="shared" si="6"/>
        <v>6654.43105</v>
      </c>
      <c r="L81" s="140">
        <f t="shared" si="6"/>
        <v>21859.19207</v>
      </c>
      <c r="M81" s="145">
        <f t="shared" si="6"/>
        <v>25231.182</v>
      </c>
    </row>
    <row r="82" spans="1:13" ht="12.75">
      <c r="A82" s="5"/>
      <c r="B82" s="4"/>
      <c r="C82" s="7"/>
      <c r="D82" s="7"/>
      <c r="E82" s="7"/>
      <c r="F82" s="7"/>
      <c r="G82" s="7"/>
      <c r="H82" s="96"/>
      <c r="I82" s="96"/>
      <c r="J82" s="96"/>
      <c r="K82" s="96"/>
      <c r="L82" s="96"/>
      <c r="M82" s="21"/>
    </row>
    <row r="83" spans="1:13" ht="12.75">
      <c r="A83" s="150"/>
      <c r="B83" s="9"/>
      <c r="C83" s="17"/>
      <c r="D83" s="17"/>
      <c r="E83" s="151">
        <f aca="true" t="shared" si="7" ref="E83:M83">E81+E76+E71+E63+E61+E56</f>
        <v>221891.8133018419</v>
      </c>
      <c r="F83" s="151">
        <f t="shared" si="7"/>
        <v>195674.07482150255</v>
      </c>
      <c r="G83" s="151">
        <f t="shared" si="7"/>
        <v>197043.6060642266</v>
      </c>
      <c r="H83" s="151">
        <f t="shared" si="7"/>
        <v>160488.14003533102</v>
      </c>
      <c r="I83" s="151">
        <f t="shared" si="7"/>
        <v>199223.12928390823</v>
      </c>
      <c r="J83" s="151">
        <f t="shared" si="7"/>
        <v>215479.3019223272</v>
      </c>
      <c r="K83" s="151">
        <f t="shared" si="7"/>
        <v>239505.85578550387</v>
      </c>
      <c r="L83" s="151">
        <f t="shared" si="7"/>
        <v>183885.67593287828</v>
      </c>
      <c r="M83" s="203">
        <f t="shared" si="7"/>
        <v>150195.45426818077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49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2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1"/>
  <sheetViews>
    <sheetView zoomScale="89" zoomScaleNormal="89" zoomScalePageLayoutView="0" workbookViewId="0" topLeftCell="A1">
      <selection activeCell="A3" sqref="A3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87.66015625" style="11" customWidth="1"/>
    <col min="4" max="4" width="19.33203125" style="11" customWidth="1"/>
    <col min="5" max="8" width="16.66015625" style="11" customWidth="1"/>
    <col min="9" max="13" width="15.83203125" style="11" customWidth="1"/>
    <col min="14" max="14" width="9.33203125" style="11" customWidth="1"/>
    <col min="15" max="15" width="10.66015625" style="11" bestFit="1" customWidth="1"/>
    <col min="16" max="16384" width="9.33203125" style="11" customWidth="1"/>
  </cols>
  <sheetData>
    <row r="1" spans="1:4" ht="15">
      <c r="A1" s="119" t="s">
        <v>254</v>
      </c>
      <c r="B1" s="120"/>
      <c r="C1" s="120"/>
      <c r="D1" s="120"/>
    </row>
    <row r="2" spans="1:4" ht="12">
      <c r="A2" s="120" t="s">
        <v>349</v>
      </c>
      <c r="B2" s="120"/>
      <c r="C2" s="120"/>
      <c r="D2" s="120"/>
    </row>
    <row r="4" spans="1:13" ht="12.75">
      <c r="A4" s="155" t="s">
        <v>142</v>
      </c>
      <c r="B4" s="156"/>
      <c r="C4" s="156"/>
      <c r="D4" s="156"/>
      <c r="E4" s="156"/>
      <c r="F4" s="156"/>
      <c r="G4" s="156"/>
      <c r="H4" s="209" t="s">
        <v>68</v>
      </c>
      <c r="I4" s="209"/>
      <c r="J4" s="209"/>
      <c r="K4" s="209"/>
      <c r="L4" s="209"/>
      <c r="M4" s="210"/>
    </row>
    <row r="5" spans="1:13" ht="12.75">
      <c r="A5" s="132"/>
      <c r="B5" s="131"/>
      <c r="C5" s="131"/>
      <c r="D5" s="134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</row>
    <row r="6" spans="1:13" ht="3.7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12.75">
      <c r="A7" s="30" t="s">
        <v>338</v>
      </c>
      <c r="B7" s="31"/>
      <c r="C7" s="31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2.75">
      <c r="A8" s="30"/>
      <c r="B8" s="31" t="s">
        <v>31</v>
      </c>
      <c r="C8" s="31"/>
      <c r="D8" s="46">
        <v>12281.17299</v>
      </c>
      <c r="E8" s="46">
        <v>12303.875300000002</v>
      </c>
      <c r="F8" s="46">
        <v>10944.342</v>
      </c>
      <c r="G8" s="46">
        <v>4225.724990000001</v>
      </c>
      <c r="H8" s="46">
        <v>5592.425690000001</v>
      </c>
      <c r="I8" s="46">
        <v>5258.50299</v>
      </c>
      <c r="J8" s="46">
        <v>5621.1793099999995</v>
      </c>
      <c r="K8" s="46">
        <v>4920.58142</v>
      </c>
      <c r="L8" s="46">
        <v>5397.52711</v>
      </c>
      <c r="M8" s="161">
        <v>4952.110000000001</v>
      </c>
    </row>
    <row r="9" spans="1:13" ht="12.75">
      <c r="A9" s="30"/>
      <c r="B9" s="31" t="s">
        <v>32</v>
      </c>
      <c r="C9" s="31"/>
      <c r="D9" s="96"/>
      <c r="E9" s="96"/>
      <c r="F9" s="96"/>
      <c r="G9" s="96"/>
      <c r="H9" s="96"/>
      <c r="I9" s="96"/>
      <c r="J9" s="96"/>
      <c r="K9" s="96"/>
      <c r="L9" s="96"/>
      <c r="M9" s="21"/>
    </row>
    <row r="10" spans="1:16" ht="12.75">
      <c r="A10" s="30"/>
      <c r="B10" s="31"/>
      <c r="C10" s="37" t="s">
        <v>80</v>
      </c>
      <c r="D10" s="46">
        <v>2166222.1207299996</v>
      </c>
      <c r="E10" s="46">
        <v>2084661.4659199999</v>
      </c>
      <c r="F10" s="46">
        <v>1972101.84614</v>
      </c>
      <c r="G10" s="46">
        <v>1861905.8308007</v>
      </c>
      <c r="H10" s="46">
        <v>1667805.3794799605</v>
      </c>
      <c r="I10" s="46">
        <v>1594292.1250931595</v>
      </c>
      <c r="J10" s="46">
        <v>1551256.500244895</v>
      </c>
      <c r="K10" s="46">
        <v>1492533.04279</v>
      </c>
      <c r="L10" s="46">
        <v>1439524.3872899998</v>
      </c>
      <c r="M10" s="161">
        <v>1360927.82624</v>
      </c>
      <c r="O10" s="29"/>
      <c r="P10" s="29"/>
    </row>
    <row r="11" spans="1:16" ht="12">
      <c r="A11" s="32"/>
      <c r="B11" s="31"/>
      <c r="C11" s="37" t="s">
        <v>81</v>
      </c>
      <c r="D11" s="46">
        <v>503643.0663048484</v>
      </c>
      <c r="E11" s="46">
        <v>457334.8034700001</v>
      </c>
      <c r="F11" s="46">
        <v>453035.13642000005</v>
      </c>
      <c r="G11" s="46">
        <v>439428.929</v>
      </c>
      <c r="H11" s="46">
        <v>430196.1096000394</v>
      </c>
      <c r="I11" s="46">
        <v>419974.1879334687</v>
      </c>
      <c r="J11" s="46">
        <v>394753.62872923655</v>
      </c>
      <c r="K11" s="46">
        <v>401736.71969</v>
      </c>
      <c r="L11" s="46">
        <v>398693.58697</v>
      </c>
      <c r="M11" s="161">
        <v>387049.18598</v>
      </c>
      <c r="O11" s="29"/>
      <c r="P11" s="29"/>
    </row>
    <row r="12" spans="1:16" ht="12">
      <c r="A12" s="32"/>
      <c r="B12" s="31"/>
      <c r="C12" s="37" t="s">
        <v>64</v>
      </c>
      <c r="D12" s="46">
        <v>16316.539840000001</v>
      </c>
      <c r="E12" s="46">
        <v>6175.990000000001</v>
      </c>
      <c r="F12" s="46">
        <v>10897.643</v>
      </c>
      <c r="G12" s="46">
        <v>8647.814</v>
      </c>
      <c r="H12" s="46">
        <v>9871</v>
      </c>
      <c r="I12" s="46">
        <v>8747.9779</v>
      </c>
      <c r="J12" s="46">
        <v>7997.59499</v>
      </c>
      <c r="K12" s="46">
        <v>11470.188</v>
      </c>
      <c r="L12" s="46">
        <v>10483.07235</v>
      </c>
      <c r="M12" s="161">
        <v>10571.75633</v>
      </c>
      <c r="O12" s="29"/>
      <c r="P12" s="29"/>
    </row>
    <row r="13" spans="1:13" ht="12">
      <c r="A13" s="32"/>
      <c r="B13" s="31"/>
      <c r="C13" s="37" t="s">
        <v>107</v>
      </c>
      <c r="D13" s="46">
        <v>117964.97701027154</v>
      </c>
      <c r="E13" s="46">
        <v>126104.52652472576</v>
      </c>
      <c r="F13" s="46">
        <v>109392.14632314612</v>
      </c>
      <c r="G13" s="46">
        <v>119550.89933054539</v>
      </c>
      <c r="H13" s="46">
        <v>137985.5266918319</v>
      </c>
      <c r="I13" s="46">
        <v>149045.09013439706</v>
      </c>
      <c r="J13" s="46">
        <v>157570.9966384321</v>
      </c>
      <c r="K13" s="46">
        <v>165193.9830142596</v>
      </c>
      <c r="L13" s="46">
        <v>145349.3649087882</v>
      </c>
      <c r="M13" s="161">
        <v>146560.37641139247</v>
      </c>
    </row>
    <row r="14" spans="1:16" ht="12">
      <c r="A14" s="32"/>
      <c r="B14" s="31"/>
      <c r="C14" s="37" t="s">
        <v>29</v>
      </c>
      <c r="D14" s="46">
        <v>641754.178610628</v>
      </c>
      <c r="E14" s="46">
        <v>662543.473395673</v>
      </c>
      <c r="F14" s="46">
        <v>713953.567494883</v>
      </c>
      <c r="G14" s="46">
        <v>727481.442287581</v>
      </c>
      <c r="H14" s="46">
        <v>710617.5035129681</v>
      </c>
      <c r="I14" s="46">
        <v>689740.3921397704</v>
      </c>
      <c r="J14" s="46">
        <v>693661.7371940067</v>
      </c>
      <c r="K14" s="46">
        <v>669862.3512857403</v>
      </c>
      <c r="L14" s="46">
        <v>639288.2217138584</v>
      </c>
      <c r="M14" s="161">
        <v>571839.725665654</v>
      </c>
      <c r="P14" s="16"/>
    </row>
    <row r="15" spans="1:16" ht="12">
      <c r="A15" s="32"/>
      <c r="B15" s="31"/>
      <c r="C15" s="37" t="s">
        <v>103</v>
      </c>
      <c r="D15" s="46">
        <v>697.8680000000002</v>
      </c>
      <c r="E15" s="46">
        <v>1852.4689999999998</v>
      </c>
      <c r="F15" s="46">
        <v>2435.1470000000004</v>
      </c>
      <c r="G15" s="46">
        <v>2494.953</v>
      </c>
      <c r="H15" s="46">
        <v>2673.3109999999997</v>
      </c>
      <c r="I15" s="46">
        <v>570.3617204661602</v>
      </c>
      <c r="J15" s="46">
        <v>1263.64574098831</v>
      </c>
      <c r="K15" s="46">
        <v>1220.638</v>
      </c>
      <c r="L15" s="46">
        <v>1686.4630399999999</v>
      </c>
      <c r="M15" s="161">
        <v>2717.8953699999997</v>
      </c>
      <c r="O15" s="16"/>
      <c r="P15" s="16"/>
    </row>
    <row r="16" spans="1:16" ht="12">
      <c r="A16" s="32"/>
      <c r="B16" s="31"/>
      <c r="C16" s="37" t="s">
        <v>86</v>
      </c>
      <c r="D16" s="22"/>
      <c r="E16" s="22"/>
      <c r="F16" s="22"/>
      <c r="G16" s="22"/>
      <c r="H16" s="22">
        <v>0</v>
      </c>
      <c r="I16" s="22">
        <v>0</v>
      </c>
      <c r="J16" s="46">
        <v>0</v>
      </c>
      <c r="K16" s="46">
        <v>6177.794092294598</v>
      </c>
      <c r="L16" s="46">
        <v>4518.844069242248</v>
      </c>
      <c r="M16" s="161">
        <v>4541.926</v>
      </c>
      <c r="O16" s="29"/>
      <c r="P16" s="29"/>
    </row>
    <row r="17" spans="1:13" ht="12.75" thickBot="1">
      <c r="A17" s="32"/>
      <c r="B17" s="33"/>
      <c r="C17" s="37" t="s">
        <v>30</v>
      </c>
      <c r="D17" s="47">
        <v>90473.28927457078</v>
      </c>
      <c r="E17" s="47">
        <v>85770.45122000002</v>
      </c>
      <c r="F17" s="47">
        <v>111144.9051446105</v>
      </c>
      <c r="G17" s="47">
        <v>108931.98741512629</v>
      </c>
      <c r="H17" s="47">
        <v>99028.02682</v>
      </c>
      <c r="I17" s="47">
        <v>95280.72925350926</v>
      </c>
      <c r="J17" s="47">
        <v>84346.6868762119</v>
      </c>
      <c r="K17" s="47">
        <v>80679.01065705353</v>
      </c>
      <c r="L17" s="47">
        <v>77063.68043000001</v>
      </c>
      <c r="M17" s="163">
        <v>71498.27299999999</v>
      </c>
    </row>
    <row r="18" spans="1:13" ht="12.75" customHeight="1" thickTop="1">
      <c r="A18" s="32"/>
      <c r="B18" s="33"/>
      <c r="C18" s="37"/>
      <c r="D18" s="142">
        <v>3537072.0397703187</v>
      </c>
      <c r="E18" s="142">
        <f aca="true" t="shared" si="0" ref="E18:M18">SUM(E10:E17)</f>
        <v>3424443.1795303994</v>
      </c>
      <c r="F18" s="142">
        <f t="shared" si="0"/>
        <v>3372960.3915226394</v>
      </c>
      <c r="G18" s="142">
        <f t="shared" si="0"/>
        <v>3268441.8558339523</v>
      </c>
      <c r="H18" s="142">
        <f t="shared" si="0"/>
        <v>3058176.8571047997</v>
      </c>
      <c r="I18" s="142">
        <f t="shared" si="0"/>
        <v>2957650.864174771</v>
      </c>
      <c r="J18" s="142">
        <f t="shared" si="0"/>
        <v>2890850.7904137704</v>
      </c>
      <c r="K18" s="142">
        <f t="shared" si="0"/>
        <v>2828873.727529348</v>
      </c>
      <c r="L18" s="142">
        <f t="shared" si="0"/>
        <v>2716607.620771889</v>
      </c>
      <c r="M18" s="146">
        <f t="shared" si="0"/>
        <v>2555706.9649970466</v>
      </c>
    </row>
    <row r="19" spans="1:13" ht="12.75" customHeight="1">
      <c r="A19" s="32"/>
      <c r="B19" s="33"/>
      <c r="C19" s="7" t="s">
        <v>347</v>
      </c>
      <c r="D19" s="46">
        <v>325080.370733016</v>
      </c>
      <c r="E19" s="46">
        <v>332089.3890623168</v>
      </c>
      <c r="F19" s="46">
        <v>358841.4547921952</v>
      </c>
      <c r="G19" s="46">
        <v>360410.297339597</v>
      </c>
      <c r="H19" s="46">
        <v>350567.07310774777</v>
      </c>
      <c r="I19" s="46">
        <v>344092.0379097086</v>
      </c>
      <c r="J19" s="46">
        <v>345541.4378353652</v>
      </c>
      <c r="K19" s="46">
        <v>350429.5508906765</v>
      </c>
      <c r="L19" s="46">
        <v>341373.28812934225</v>
      </c>
      <c r="M19" s="161">
        <v>323967.3902536861</v>
      </c>
    </row>
    <row r="20" spans="1:13" ht="12.75" customHeight="1">
      <c r="A20" s="32"/>
      <c r="B20" s="33"/>
      <c r="C20" s="7" t="s">
        <v>348</v>
      </c>
      <c r="D20" s="46">
        <v>391157.2954289975</v>
      </c>
      <c r="E20" s="46">
        <v>413386.69399836415</v>
      </c>
      <c r="F20" s="46">
        <v>451786.1629289039</v>
      </c>
      <c r="G20" s="46">
        <v>439209.33414123405</v>
      </c>
      <c r="H20" s="46">
        <v>437537.2231458314</v>
      </c>
      <c r="I20" s="46">
        <v>427866.94605218706</v>
      </c>
      <c r="J20" s="46">
        <v>439414.47007921204</v>
      </c>
      <c r="K20" s="46">
        <v>443926.04522897006</v>
      </c>
      <c r="L20" s="46">
        <v>429255.1347083733</v>
      </c>
      <c r="M20" s="161">
        <v>396892.3670562862</v>
      </c>
    </row>
    <row r="21" spans="1:13" ht="3.75" customHeight="1">
      <c r="A21" s="32"/>
      <c r="B21" s="33"/>
      <c r="C21" s="37"/>
      <c r="D21" s="96"/>
      <c r="E21" s="96"/>
      <c r="F21" s="96"/>
      <c r="G21" s="96"/>
      <c r="H21" s="96"/>
      <c r="I21" s="96"/>
      <c r="J21" s="96"/>
      <c r="K21" s="96"/>
      <c r="L21" s="96"/>
      <c r="M21" s="21"/>
    </row>
    <row r="22" spans="1:13" ht="12">
      <c r="A22" s="32"/>
      <c r="B22" s="33" t="s">
        <v>33</v>
      </c>
      <c r="C22" s="37"/>
      <c r="D22" s="46"/>
      <c r="E22" s="46"/>
      <c r="F22" s="46"/>
      <c r="G22" s="46"/>
      <c r="H22" s="46">
        <v>0</v>
      </c>
      <c r="I22" s="46">
        <v>68439.32071999999</v>
      </c>
      <c r="J22" s="46">
        <v>66136.84598</v>
      </c>
      <c r="K22" s="46">
        <v>63818.18344</v>
      </c>
      <c r="L22" s="46">
        <v>61371.83</v>
      </c>
      <c r="M22" s="161">
        <v>59018.480820000004</v>
      </c>
    </row>
    <row r="23" spans="1:13" ht="12">
      <c r="A23" s="32"/>
      <c r="B23" s="7" t="s">
        <v>117</v>
      </c>
      <c r="C23" s="37"/>
      <c r="D23" s="46">
        <v>72514.72009684559</v>
      </c>
      <c r="E23" s="46">
        <v>64347.13713623341</v>
      </c>
      <c r="F23" s="46">
        <v>51882.356</v>
      </c>
      <c r="G23" s="46">
        <v>51900.301999999996</v>
      </c>
      <c r="H23" s="46">
        <v>71751.0718820967</v>
      </c>
      <c r="I23" s="46">
        <v>72763.37058</v>
      </c>
      <c r="J23" s="46">
        <v>59235.678</v>
      </c>
      <c r="K23" s="46">
        <v>62611.27500000001</v>
      </c>
      <c r="L23" s="46">
        <v>64495.534</v>
      </c>
      <c r="M23" s="161">
        <v>56933.417709999994</v>
      </c>
    </row>
    <row r="24" spans="1:13" ht="3.75" customHeight="1">
      <c r="A24" s="32"/>
      <c r="B24" s="33"/>
      <c r="C24" s="33"/>
      <c r="D24" s="96"/>
      <c r="E24" s="96"/>
      <c r="F24" s="96"/>
      <c r="G24" s="96"/>
      <c r="H24" s="96"/>
      <c r="I24" s="96"/>
      <c r="J24" s="96"/>
      <c r="K24" s="96"/>
      <c r="L24" s="96"/>
      <c r="M24" s="21"/>
    </row>
    <row r="25" spans="1:13" ht="12.75">
      <c r="A25" s="30" t="s">
        <v>339</v>
      </c>
      <c r="B25" s="31"/>
      <c r="C25" s="31"/>
      <c r="D25" s="96"/>
      <c r="E25" s="96"/>
      <c r="F25" s="96"/>
      <c r="G25" s="96"/>
      <c r="H25" s="96"/>
      <c r="I25" s="96"/>
      <c r="J25" s="96"/>
      <c r="K25" s="96"/>
      <c r="L25" s="96"/>
      <c r="M25" s="21"/>
    </row>
    <row r="26" spans="1:13" ht="12.75">
      <c r="A26" s="30"/>
      <c r="B26" s="31" t="s">
        <v>31</v>
      </c>
      <c r="C26" s="31"/>
      <c r="D26" s="46">
        <v>-183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161">
        <v>0</v>
      </c>
    </row>
    <row r="27" spans="1:13" ht="12.75">
      <c r="A27" s="30"/>
      <c r="B27" s="31" t="s">
        <v>32</v>
      </c>
      <c r="C27" s="31"/>
      <c r="D27" s="96"/>
      <c r="E27" s="96"/>
      <c r="F27" s="96"/>
      <c r="G27" s="96"/>
      <c r="H27" s="96"/>
      <c r="I27" s="96"/>
      <c r="J27" s="96"/>
      <c r="K27" s="96"/>
      <c r="L27" s="96"/>
      <c r="M27" s="21"/>
    </row>
    <row r="28" spans="1:13" ht="12.75">
      <c r="A28" s="30"/>
      <c r="B28" s="31"/>
      <c r="C28" s="37" t="s">
        <v>80</v>
      </c>
      <c r="D28" s="46">
        <v>-1036.84421</v>
      </c>
      <c r="E28" s="46">
        <v>-1027.59</v>
      </c>
      <c r="F28" s="46">
        <v>-1266.059563</v>
      </c>
      <c r="G28" s="46">
        <v>-1350.32</v>
      </c>
      <c r="H28" s="46">
        <v>-821.0999999999999</v>
      </c>
      <c r="I28" s="46">
        <v>-650.11088</v>
      </c>
      <c r="J28" s="46">
        <v>-1204.22741</v>
      </c>
      <c r="K28" s="46">
        <v>-1166.143</v>
      </c>
      <c r="L28" s="46">
        <v>-1944.2307</v>
      </c>
      <c r="M28" s="161">
        <v>-2821.9242</v>
      </c>
    </row>
    <row r="29" spans="1:13" ht="12">
      <c r="A29" s="32"/>
      <c r="B29" s="31"/>
      <c r="C29" s="37" t="s">
        <v>81</v>
      </c>
      <c r="D29" s="46">
        <v>-1220.699</v>
      </c>
      <c r="E29" s="46">
        <v>-1135.6419999999998</v>
      </c>
      <c r="F29" s="46">
        <v>-1484.2089999999998</v>
      </c>
      <c r="G29" s="46">
        <v>-1632.2330000000002</v>
      </c>
      <c r="H29" s="46">
        <v>-2247.373</v>
      </c>
      <c r="I29" s="46">
        <v>-1569.684</v>
      </c>
      <c r="J29" s="46">
        <v>-1434.711</v>
      </c>
      <c r="K29" s="46">
        <v>-1402.884</v>
      </c>
      <c r="L29" s="46">
        <v>-1403.7089999999998</v>
      </c>
      <c r="M29" s="161">
        <v>-2218.679</v>
      </c>
    </row>
    <row r="30" spans="1:13" ht="12">
      <c r="A30" s="32"/>
      <c r="B30" s="31"/>
      <c r="C30" s="37" t="s">
        <v>64</v>
      </c>
      <c r="D30" s="46">
        <v>0</v>
      </c>
      <c r="E30" s="46">
        <v>0</v>
      </c>
      <c r="F30" s="46">
        <v>0</v>
      </c>
      <c r="G30" s="46">
        <v>-136</v>
      </c>
      <c r="H30" s="46">
        <v>0</v>
      </c>
      <c r="I30" s="46">
        <v>-121.089</v>
      </c>
      <c r="J30" s="46">
        <v>-113.40459</v>
      </c>
      <c r="K30" s="46">
        <v>-123.552</v>
      </c>
      <c r="L30" s="46">
        <v>-99.05993</v>
      </c>
      <c r="M30" s="161">
        <v>-104.30473</v>
      </c>
    </row>
    <row r="31" spans="1:13" ht="12">
      <c r="A31" s="32"/>
      <c r="B31" s="31"/>
      <c r="C31" s="37" t="s">
        <v>107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161">
        <v>0</v>
      </c>
    </row>
    <row r="32" spans="1:13" ht="12">
      <c r="A32" s="32"/>
      <c r="B32" s="31"/>
      <c r="C32" s="37" t="s">
        <v>29</v>
      </c>
      <c r="D32" s="46">
        <v>-6.757</v>
      </c>
      <c r="E32" s="46">
        <v>-6.88</v>
      </c>
      <c r="F32" s="46">
        <v>-8.595</v>
      </c>
      <c r="G32" s="46">
        <v>-13</v>
      </c>
      <c r="H32" s="46">
        <v>-19</v>
      </c>
      <c r="I32" s="46">
        <v>-19.143</v>
      </c>
      <c r="J32" s="46">
        <v>-16.751</v>
      </c>
      <c r="K32" s="46">
        <v>-14.072</v>
      </c>
      <c r="L32" s="46">
        <v>-12.582</v>
      </c>
      <c r="M32" s="161">
        <v>-8.728</v>
      </c>
    </row>
    <row r="33" spans="1:13" ht="12">
      <c r="A33" s="32"/>
      <c r="B33" s="31"/>
      <c r="C33" s="37" t="s">
        <v>103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161">
        <v>0</v>
      </c>
    </row>
    <row r="34" spans="1:13" ht="12">
      <c r="A34" s="5"/>
      <c r="B34" s="4"/>
      <c r="C34" s="14" t="s">
        <v>86</v>
      </c>
      <c r="D34" s="22"/>
      <c r="E34" s="22"/>
      <c r="F34" s="22"/>
      <c r="G34" s="22">
        <v>0</v>
      </c>
      <c r="H34" s="22">
        <v>0</v>
      </c>
      <c r="I34" s="22">
        <v>0</v>
      </c>
      <c r="J34" s="46">
        <v>0</v>
      </c>
      <c r="K34" s="46">
        <v>0</v>
      </c>
      <c r="L34" s="46">
        <v>0</v>
      </c>
      <c r="M34" s="161">
        <v>0</v>
      </c>
    </row>
    <row r="35" spans="1:13" ht="12.75" thickBot="1">
      <c r="A35" s="5"/>
      <c r="B35" s="7"/>
      <c r="C35" s="14" t="s">
        <v>30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163">
        <v>0</v>
      </c>
    </row>
    <row r="36" spans="1:13" ht="12.75" customHeight="1" thickTop="1">
      <c r="A36" s="5"/>
      <c r="B36" s="7"/>
      <c r="C36" s="7"/>
      <c r="D36" s="147">
        <v>-2264.30021</v>
      </c>
      <c r="E36" s="147">
        <f aca="true" t="shared" si="1" ref="E36:M36">SUM(E28:E35)</f>
        <v>-2170.112</v>
      </c>
      <c r="F36" s="147">
        <f t="shared" si="1"/>
        <v>-2758.8635629999994</v>
      </c>
      <c r="G36" s="147">
        <f t="shared" si="1"/>
        <v>-3131.553</v>
      </c>
      <c r="H36" s="147">
        <f t="shared" si="1"/>
        <v>-3087.473</v>
      </c>
      <c r="I36" s="147">
        <f t="shared" si="1"/>
        <v>-2360.02688</v>
      </c>
      <c r="J36" s="147">
        <f t="shared" si="1"/>
        <v>-2769.094</v>
      </c>
      <c r="K36" s="147">
        <f t="shared" si="1"/>
        <v>-2706.6510000000003</v>
      </c>
      <c r="L36" s="147">
        <f t="shared" si="1"/>
        <v>-3459.5816299999997</v>
      </c>
      <c r="M36" s="176">
        <f t="shared" si="1"/>
        <v>-5153.6359299999995</v>
      </c>
    </row>
    <row r="37" spans="1:13" ht="4.5" customHeight="1">
      <c r="A37" s="5"/>
      <c r="B37" s="7"/>
      <c r="C37" s="7"/>
      <c r="D37" s="97"/>
      <c r="E37" s="97"/>
      <c r="F37" s="97"/>
      <c r="G37" s="97"/>
      <c r="H37" s="97"/>
      <c r="I37" s="97"/>
      <c r="J37" s="97"/>
      <c r="K37" s="97"/>
      <c r="L37" s="97"/>
      <c r="M37" s="23"/>
    </row>
    <row r="38" spans="1:13" ht="12.75" customHeight="1">
      <c r="A38" s="5"/>
      <c r="B38" s="7"/>
      <c r="C38" s="7" t="s">
        <v>347</v>
      </c>
      <c r="D38" s="46">
        <v>3.566</v>
      </c>
      <c r="E38" s="46">
        <v>3.302</v>
      </c>
      <c r="F38" s="46">
        <v>-331.664</v>
      </c>
      <c r="G38" s="46">
        <v>0</v>
      </c>
      <c r="H38" s="46">
        <v>-397</v>
      </c>
      <c r="I38" s="46">
        <v>-10.49</v>
      </c>
      <c r="J38" s="46">
        <v>0</v>
      </c>
      <c r="K38" s="46">
        <v>0</v>
      </c>
      <c r="L38" s="46">
        <v>62.242</v>
      </c>
      <c r="M38" s="161">
        <v>192</v>
      </c>
    </row>
    <row r="39" spans="1:13" ht="12.75" customHeight="1">
      <c r="A39" s="5"/>
      <c r="B39" s="7"/>
      <c r="C39" s="7" t="s">
        <v>348</v>
      </c>
      <c r="D39" s="46">
        <v>3.566</v>
      </c>
      <c r="E39" s="46">
        <v>3.302</v>
      </c>
      <c r="F39" s="46">
        <v>-331.664</v>
      </c>
      <c r="G39" s="46">
        <v>0</v>
      </c>
      <c r="H39" s="46">
        <v>-397</v>
      </c>
      <c r="I39" s="46">
        <v>-10.49</v>
      </c>
      <c r="J39" s="46">
        <v>0</v>
      </c>
      <c r="K39" s="46">
        <v>0</v>
      </c>
      <c r="L39" s="46">
        <v>147.518</v>
      </c>
      <c r="M39" s="161">
        <v>192</v>
      </c>
    </row>
    <row r="40" spans="1:13" ht="6.75" customHeight="1">
      <c r="A40" s="5"/>
      <c r="B40" s="7"/>
      <c r="C40" s="7"/>
      <c r="D40" s="97"/>
      <c r="E40" s="97"/>
      <c r="F40" s="97"/>
      <c r="G40" s="97"/>
      <c r="H40" s="97"/>
      <c r="I40" s="97"/>
      <c r="J40" s="97"/>
      <c r="K40" s="97"/>
      <c r="L40" s="97"/>
      <c r="M40" s="23"/>
    </row>
    <row r="41" spans="1:13" s="4" customFormat="1" ht="12.75">
      <c r="A41" s="12" t="s">
        <v>110</v>
      </c>
      <c r="D41" s="96"/>
      <c r="E41" s="96"/>
      <c r="F41" s="96"/>
      <c r="G41" s="96"/>
      <c r="H41" s="96"/>
      <c r="I41" s="96"/>
      <c r="J41" s="96"/>
      <c r="K41" s="96"/>
      <c r="L41" s="96"/>
      <c r="M41" s="21"/>
    </row>
    <row r="42" spans="1:16" s="4" customFormat="1" ht="12.75">
      <c r="A42" s="12"/>
      <c r="B42" s="4" t="s">
        <v>338</v>
      </c>
      <c r="D42" s="46">
        <v>3137701.5293137524</v>
      </c>
      <c r="E42" s="46">
        <v>3028727.9853331237</v>
      </c>
      <c r="F42" s="46">
        <v>2915774.58533</v>
      </c>
      <c r="G42" s="46">
        <v>2676905.21483</v>
      </c>
      <c r="H42" s="46">
        <v>2513288.1497400003</v>
      </c>
      <c r="I42" s="46">
        <v>2436663.42192</v>
      </c>
      <c r="J42" s="46">
        <v>2343354.7388237314</v>
      </c>
      <c r="K42" s="46">
        <v>2281478.0338849765</v>
      </c>
      <c r="L42" s="46">
        <v>2172572.389123156</v>
      </c>
      <c r="M42" s="161">
        <v>2052059.253954218</v>
      </c>
      <c r="O42" s="28"/>
      <c r="P42" s="28"/>
    </row>
    <row r="43" spans="1:13" s="4" customFormat="1" ht="13.5" thickBot="1">
      <c r="A43" s="12"/>
      <c r="B43" s="4" t="s">
        <v>34</v>
      </c>
      <c r="D43" s="47">
        <v>-1205.344</v>
      </c>
      <c r="E43" s="47">
        <v>-1026.6219999999998</v>
      </c>
      <c r="F43" s="47">
        <v>-1316.491</v>
      </c>
      <c r="G43" s="47">
        <v>-1448.982</v>
      </c>
      <c r="H43" s="47">
        <v>-3087.473</v>
      </c>
      <c r="I43" s="47">
        <v>-2360.02688</v>
      </c>
      <c r="J43" s="47">
        <v>-2752.34300297588</v>
      </c>
      <c r="K43" s="47">
        <v>-2692.58019059871</v>
      </c>
      <c r="L43" s="47">
        <v>-3446.999629047131</v>
      </c>
      <c r="M43" s="163">
        <v>-5144.907928259646</v>
      </c>
    </row>
    <row r="44" spans="1:13" s="4" customFormat="1" ht="13.5" thickTop="1">
      <c r="A44" s="12"/>
      <c r="B44" s="7" t="s">
        <v>35</v>
      </c>
      <c r="D44" s="142">
        <v>3136496.1853137524</v>
      </c>
      <c r="E44" s="142">
        <f aca="true" t="shared" si="2" ref="E44:M44">SUM(E42:E43)</f>
        <v>3027701.3633331237</v>
      </c>
      <c r="F44" s="142">
        <f t="shared" si="2"/>
        <v>2914458.09433</v>
      </c>
      <c r="G44" s="142">
        <f t="shared" si="2"/>
        <v>2675456.23283</v>
      </c>
      <c r="H44" s="142">
        <f t="shared" si="2"/>
        <v>2510200.67674</v>
      </c>
      <c r="I44" s="142">
        <f t="shared" si="2"/>
        <v>2434303.3950400003</v>
      </c>
      <c r="J44" s="142">
        <f t="shared" si="2"/>
        <v>2340602.3958207555</v>
      </c>
      <c r="K44" s="142">
        <f t="shared" si="2"/>
        <v>2278785.453694378</v>
      </c>
      <c r="L44" s="142">
        <f t="shared" si="2"/>
        <v>2169125.389494109</v>
      </c>
      <c r="M44" s="146">
        <f t="shared" si="2"/>
        <v>2046914.3460259584</v>
      </c>
    </row>
    <row r="45" spans="1:13" s="4" customFormat="1" ht="3.75" customHeight="1">
      <c r="A45" s="12"/>
      <c r="B45" s="7"/>
      <c r="D45" s="19"/>
      <c r="E45" s="19"/>
      <c r="F45" s="19"/>
      <c r="G45" s="19"/>
      <c r="H45" s="19"/>
      <c r="I45" s="19"/>
      <c r="J45" s="19"/>
      <c r="K45" s="19"/>
      <c r="L45" s="19"/>
      <c r="M45" s="177"/>
    </row>
    <row r="46" spans="1:15" s="4" customFormat="1" ht="12.75">
      <c r="A46" s="12"/>
      <c r="B46" s="4" t="s">
        <v>112</v>
      </c>
      <c r="D46" s="178">
        <v>2.262205588528106</v>
      </c>
      <c r="E46" s="178">
        <v>0.025951269978703822</v>
      </c>
      <c r="F46" s="178">
        <v>0.02903511166564284</v>
      </c>
      <c r="G46" s="178">
        <v>0.031830973723534044</v>
      </c>
      <c r="H46" s="178">
        <v>0.03278395348652475</v>
      </c>
      <c r="I46" s="51">
        <v>0.03294167109549965</v>
      </c>
      <c r="J46" s="51">
        <v>0.033495065275741906</v>
      </c>
      <c r="K46" s="51">
        <v>0.033499035855748045</v>
      </c>
      <c r="L46" s="51">
        <v>0.03287326425960233</v>
      </c>
      <c r="M46" s="179">
        <v>0.03309078417436622</v>
      </c>
      <c r="O46" s="19"/>
    </row>
    <row r="47" spans="1:13" s="4" customFormat="1" ht="3.75" customHeight="1">
      <c r="A47" s="12"/>
      <c r="D47" s="178"/>
      <c r="E47" s="178"/>
      <c r="F47" s="178"/>
      <c r="G47" s="178"/>
      <c r="H47" s="178"/>
      <c r="I47" s="178"/>
      <c r="J47" s="178"/>
      <c r="K47" s="178"/>
      <c r="L47" s="178"/>
      <c r="M47" s="180"/>
    </row>
    <row r="48" spans="1:13" s="4" customFormat="1" ht="12.75">
      <c r="A48" s="12" t="s">
        <v>79</v>
      </c>
      <c r="D48" s="19"/>
      <c r="E48" s="19"/>
      <c r="F48" s="19"/>
      <c r="G48" s="19"/>
      <c r="H48" s="19"/>
      <c r="I48" s="19"/>
      <c r="J48" s="19"/>
      <c r="K48" s="19"/>
      <c r="L48" s="19"/>
      <c r="M48" s="177"/>
    </row>
    <row r="49" spans="1:13" s="4" customFormat="1" ht="12.75">
      <c r="A49" s="12"/>
      <c r="B49" s="4" t="s">
        <v>45</v>
      </c>
      <c r="D49" s="19"/>
      <c r="E49" s="19"/>
      <c r="F49" s="19"/>
      <c r="G49" s="19"/>
      <c r="H49" s="19"/>
      <c r="I49" s="19"/>
      <c r="J49" s="19"/>
      <c r="K49" s="19"/>
      <c r="L49" s="19"/>
      <c r="M49" s="177"/>
    </row>
    <row r="50" spans="1:13" s="4" customFormat="1" ht="12.75">
      <c r="A50" s="12"/>
      <c r="C50" s="4" t="s">
        <v>43</v>
      </c>
      <c r="D50" s="46">
        <v>74899.54832049999</v>
      </c>
      <c r="E50" s="46">
        <v>81342.11906299999</v>
      </c>
      <c r="F50" s="46">
        <v>82674.60368740003</v>
      </c>
      <c r="G50" s="46">
        <v>77851.5766755</v>
      </c>
      <c r="H50" s="46">
        <v>78254.684171142</v>
      </c>
      <c r="I50" s="46">
        <v>77048.14827978502</v>
      </c>
      <c r="J50" s="46">
        <v>75148.5280693661</v>
      </c>
      <c r="K50" s="46">
        <v>70630.59330520737</v>
      </c>
      <c r="L50" s="46">
        <v>68529.80389581472</v>
      </c>
      <c r="M50" s="161">
        <v>64322.97172125099</v>
      </c>
    </row>
    <row r="51" spans="1:13" s="4" customFormat="1" ht="12.75">
      <c r="A51" s="12"/>
      <c r="C51" s="7" t="s">
        <v>44</v>
      </c>
      <c r="D51" s="46">
        <v>16070.1182480266</v>
      </c>
      <c r="E51" s="46">
        <v>22281.501701365843</v>
      </c>
      <c r="F51" s="46">
        <v>35106.799229506796</v>
      </c>
      <c r="G51" s="46">
        <v>31608.256996091906</v>
      </c>
      <c r="H51" s="46">
        <v>32661.47889537933</v>
      </c>
      <c r="I51" s="46">
        <v>35115.53755089175</v>
      </c>
      <c r="J51" s="46">
        <v>38251.10259142525</v>
      </c>
      <c r="K51" s="46">
        <v>35260.3024336</v>
      </c>
      <c r="L51" s="46">
        <v>32953.43904035</v>
      </c>
      <c r="M51" s="161">
        <v>31569.573757541075</v>
      </c>
    </row>
    <row r="52" spans="1:13" s="4" customFormat="1" ht="13.5" thickBot="1">
      <c r="A52" s="12"/>
      <c r="C52" s="4" t="s">
        <v>15</v>
      </c>
      <c r="D52" s="47">
        <v>0</v>
      </c>
      <c r="E52" s="47">
        <v>0</v>
      </c>
      <c r="F52" s="47">
        <v>0</v>
      </c>
      <c r="G52" s="47">
        <v>40.761</v>
      </c>
      <c r="H52" s="47">
        <v>1472.6722924333335</v>
      </c>
      <c r="I52" s="47">
        <v>2319.632995</v>
      </c>
      <c r="J52" s="47">
        <v>2358.5070538799996</v>
      </c>
      <c r="K52" s="47">
        <v>2407.91611</v>
      </c>
      <c r="L52" s="47">
        <v>2326.9926312000002</v>
      </c>
      <c r="M52" s="163">
        <v>2225.4018508</v>
      </c>
    </row>
    <row r="53" spans="1:13" s="4" customFormat="1" ht="13.5" thickTop="1">
      <c r="A53" s="12"/>
      <c r="C53" s="4" t="s">
        <v>4</v>
      </c>
      <c r="D53" s="142">
        <v>90969.66656852659</v>
      </c>
      <c r="E53" s="142">
        <f aca="true" t="shared" si="3" ref="E53:M53">SUM(E50:E52)</f>
        <v>103623.62076436583</v>
      </c>
      <c r="F53" s="142">
        <f t="shared" si="3"/>
        <v>117781.40291690682</v>
      </c>
      <c r="G53" s="142">
        <f t="shared" si="3"/>
        <v>109500.5946715919</v>
      </c>
      <c r="H53" s="142">
        <f t="shared" si="3"/>
        <v>112388.83535895466</v>
      </c>
      <c r="I53" s="142">
        <f t="shared" si="3"/>
        <v>114483.31882567678</v>
      </c>
      <c r="J53" s="142">
        <f t="shared" si="3"/>
        <v>115758.13771467136</v>
      </c>
      <c r="K53" s="142">
        <f t="shared" si="3"/>
        <v>108298.81184880737</v>
      </c>
      <c r="L53" s="142">
        <f t="shared" si="3"/>
        <v>103810.23556736473</v>
      </c>
      <c r="M53" s="146">
        <f t="shared" si="3"/>
        <v>98117.94732959208</v>
      </c>
    </row>
    <row r="54" spans="1:13" s="4" customFormat="1" ht="3.75" customHeight="1">
      <c r="A54" s="12"/>
      <c r="D54" s="19"/>
      <c r="E54" s="19"/>
      <c r="F54" s="19"/>
      <c r="G54" s="19"/>
      <c r="H54" s="19"/>
      <c r="I54" s="19"/>
      <c r="J54" s="19"/>
      <c r="K54" s="19"/>
      <c r="L54" s="19"/>
      <c r="M54" s="177"/>
    </row>
    <row r="55" spans="1:13" s="4" customFormat="1" ht="12.75">
      <c r="A55" s="12"/>
      <c r="B55" s="4" t="s">
        <v>111</v>
      </c>
      <c r="D55" s="19"/>
      <c r="E55" s="19"/>
      <c r="F55" s="19"/>
      <c r="G55" s="19"/>
      <c r="H55" s="19"/>
      <c r="I55" s="19"/>
      <c r="J55" s="19"/>
      <c r="K55" s="19"/>
      <c r="L55" s="19"/>
      <c r="M55" s="177"/>
    </row>
    <row r="56" spans="1:13" s="4" customFormat="1" ht="12.75">
      <c r="A56" s="12"/>
      <c r="C56" s="4" t="s">
        <v>43</v>
      </c>
      <c r="D56" s="178">
        <v>0.021793733180109243</v>
      </c>
      <c r="E56" s="178">
        <v>0.02403794594368588</v>
      </c>
      <c r="F56" s="178">
        <v>0.025262145221173128</v>
      </c>
      <c r="G56" s="178">
        <v>0.02541039141318208</v>
      </c>
      <c r="H56" s="178">
        <v>0.02598936764888453</v>
      </c>
      <c r="I56" s="178">
        <v>0.02616198085160871</v>
      </c>
      <c r="J56" s="51">
        <v>0.026122207418570784</v>
      </c>
      <c r="K56" s="51">
        <v>0.025538765423172956</v>
      </c>
      <c r="L56" s="51">
        <v>0.026194411768622427</v>
      </c>
      <c r="M56" s="179">
        <v>0.02665663998399004</v>
      </c>
    </row>
    <row r="57" spans="1:13" s="4" customFormat="1" ht="12.75">
      <c r="A57" s="12"/>
      <c r="C57" s="4" t="s">
        <v>44</v>
      </c>
      <c r="D57" s="178">
        <v>0.00467596770773101</v>
      </c>
      <c r="E57" s="178">
        <v>0.0065845534836232915</v>
      </c>
      <c r="F57" s="178">
        <v>0.010727273199152123</v>
      </c>
      <c r="G57" s="178">
        <v>0.010316787616350326</v>
      </c>
      <c r="H57" s="178">
        <v>0.010847289104277381</v>
      </c>
      <c r="I57" s="178">
        <v>0.012051572231201362</v>
      </c>
      <c r="J57" s="51">
        <v>0.013113553807044437</v>
      </c>
      <c r="K57" s="51">
        <v>0.012739576359321731</v>
      </c>
      <c r="L57" s="51">
        <v>0.012588522583480059</v>
      </c>
      <c r="M57" s="179">
        <v>0.013083132060277891</v>
      </c>
    </row>
    <row r="58" spans="1:13" s="4" customFormat="1" ht="13.5" thickBot="1">
      <c r="A58" s="12"/>
      <c r="C58" s="4" t="s">
        <v>15</v>
      </c>
      <c r="D58" s="67">
        <v>0</v>
      </c>
      <c r="E58" s="67">
        <v>0</v>
      </c>
      <c r="F58" s="67">
        <v>0</v>
      </c>
      <c r="G58" s="67">
        <v>1.330420023103614E-05</v>
      </c>
      <c r="H58" s="67">
        <v>0.0004890930433080674</v>
      </c>
      <c r="I58" s="67">
        <v>0.0007862816618843777</v>
      </c>
      <c r="J58" s="66">
        <v>0.0008198352255515488</v>
      </c>
      <c r="K58" s="66">
        <v>0.000870659608170604</v>
      </c>
      <c r="L58" s="66">
        <v>0.0008894553858182799</v>
      </c>
      <c r="M58" s="181">
        <v>0.0009222480611367965</v>
      </c>
    </row>
    <row r="59" spans="1:13" s="4" customFormat="1" ht="13.5" thickTop="1">
      <c r="A59" s="12"/>
      <c r="C59" s="4" t="s">
        <v>4</v>
      </c>
      <c r="D59" s="182">
        <v>0.02646970088784025</v>
      </c>
      <c r="E59" s="182">
        <v>0.03062249942730917</v>
      </c>
      <c r="F59" s="182">
        <v>0.03598941842032525</v>
      </c>
      <c r="G59" s="182">
        <v>0.03574048322976344</v>
      </c>
      <c r="H59" s="182">
        <f aca="true" t="shared" si="4" ref="H59:M59">H56+H57+H58</f>
        <v>0.03732574979646998</v>
      </c>
      <c r="I59" s="182">
        <f t="shared" si="4"/>
        <v>0.03899983474469445</v>
      </c>
      <c r="J59" s="182">
        <f t="shared" si="4"/>
        <v>0.04005559645116677</v>
      </c>
      <c r="K59" s="182">
        <f t="shared" si="4"/>
        <v>0.039149001390665294</v>
      </c>
      <c r="L59" s="182">
        <f t="shared" si="4"/>
        <v>0.03967238973792076</v>
      </c>
      <c r="M59" s="183">
        <f t="shared" si="4"/>
        <v>0.04066202010540473</v>
      </c>
    </row>
    <row r="60" spans="1:13" ht="3.75" customHeight="1">
      <c r="A60" s="8"/>
      <c r="B60" s="9"/>
      <c r="C60" s="17"/>
      <c r="D60" s="17"/>
      <c r="E60" s="17"/>
      <c r="F60" s="17"/>
      <c r="G60" s="17"/>
      <c r="H60" s="18"/>
      <c r="I60" s="18"/>
      <c r="J60" s="18"/>
      <c r="K60" s="18"/>
      <c r="L60" s="9"/>
      <c r="M60" s="10"/>
    </row>
    <row r="62" spans="1:5" ht="15">
      <c r="A62" s="127" t="s">
        <v>255</v>
      </c>
      <c r="B62" s="118"/>
      <c r="C62" s="118"/>
      <c r="D62" s="118"/>
      <c r="E62" s="141"/>
    </row>
    <row r="63" ht="12">
      <c r="A63" s="11" t="s">
        <v>350</v>
      </c>
    </row>
    <row r="64" spans="6:8" ht="12">
      <c r="F64" s="16"/>
      <c r="G64" s="16"/>
      <c r="H64" s="53"/>
    </row>
    <row r="65" spans="1:13" ht="12.75">
      <c r="A65" s="155" t="s">
        <v>150</v>
      </c>
      <c r="B65" s="156"/>
      <c r="C65" s="156"/>
      <c r="D65" s="156"/>
      <c r="E65" s="157" t="s">
        <v>151</v>
      </c>
      <c r="F65" s="156"/>
      <c r="G65" s="156"/>
      <c r="H65" s="214"/>
      <c r="I65" s="212"/>
      <c r="J65" s="212"/>
      <c r="K65" s="212"/>
      <c r="L65" s="212"/>
      <c r="M65" s="213"/>
    </row>
    <row r="66" spans="1:13" ht="12.75">
      <c r="A66" s="132"/>
      <c r="B66" s="131"/>
      <c r="C66" s="131"/>
      <c r="D66" s="134">
        <v>2014</v>
      </c>
      <c r="E66" s="134">
        <v>2013</v>
      </c>
      <c r="F66" s="134">
        <v>2012</v>
      </c>
      <c r="G66" s="134">
        <v>2011</v>
      </c>
      <c r="H66" s="134">
        <v>2010</v>
      </c>
      <c r="I66" s="134">
        <v>2009</v>
      </c>
      <c r="J66" s="134">
        <v>2008</v>
      </c>
      <c r="K66" s="134">
        <v>2007</v>
      </c>
      <c r="L66" s="134">
        <v>2006</v>
      </c>
      <c r="M66" s="136">
        <v>2005</v>
      </c>
    </row>
    <row r="67" spans="1:13" ht="1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6"/>
    </row>
    <row r="68" spans="1:13" ht="12.75">
      <c r="A68" s="106" t="s">
        <v>340</v>
      </c>
      <c r="B68" s="107"/>
      <c r="C68" s="107"/>
      <c r="D68" s="4"/>
      <c r="E68" s="4"/>
      <c r="F68" s="4"/>
      <c r="G68" s="4"/>
      <c r="H68" s="4"/>
      <c r="I68" s="4"/>
      <c r="J68" s="4"/>
      <c r="K68" s="4"/>
      <c r="L68" s="4"/>
      <c r="M68" s="6"/>
    </row>
    <row r="69" spans="1:13" ht="12.75">
      <c r="A69" s="106"/>
      <c r="B69" s="107" t="s">
        <v>220</v>
      </c>
      <c r="C69" s="107"/>
      <c r="D69" s="46">
        <v>12281.17299</v>
      </c>
      <c r="E69" s="46">
        <v>12303.875300000002</v>
      </c>
      <c r="F69" s="46">
        <v>10944.342</v>
      </c>
      <c r="G69" s="46">
        <v>4225.724990000001</v>
      </c>
      <c r="H69" s="46">
        <v>5592.425690000001</v>
      </c>
      <c r="I69" s="46">
        <v>5258.50299</v>
      </c>
      <c r="J69" s="46">
        <v>5621.1793099999995</v>
      </c>
      <c r="K69" s="46">
        <v>4920.58142</v>
      </c>
      <c r="L69" s="46">
        <v>5397.52711</v>
      </c>
      <c r="M69" s="161">
        <v>4952.110000000001</v>
      </c>
    </row>
    <row r="70" spans="1:13" ht="12.75">
      <c r="A70" s="106"/>
      <c r="B70" s="107" t="s">
        <v>221</v>
      </c>
      <c r="C70" s="107"/>
      <c r="D70" s="96"/>
      <c r="E70" s="96"/>
      <c r="F70" s="96"/>
      <c r="G70" s="96"/>
      <c r="H70" s="96"/>
      <c r="I70" s="96"/>
      <c r="J70" s="96"/>
      <c r="K70" s="96"/>
      <c r="L70" s="96"/>
      <c r="M70" s="21"/>
    </row>
    <row r="71" spans="1:13" ht="12.75">
      <c r="A71" s="106"/>
      <c r="B71" s="107"/>
      <c r="C71" s="108" t="s">
        <v>222</v>
      </c>
      <c r="D71" s="46">
        <v>2166222.1207299996</v>
      </c>
      <c r="E71" s="46">
        <v>2084661.4659199999</v>
      </c>
      <c r="F71" s="46">
        <v>1972101.84614</v>
      </c>
      <c r="G71" s="46">
        <v>1861905.8308007</v>
      </c>
      <c r="H71" s="46">
        <v>1667805.3794799605</v>
      </c>
      <c r="I71" s="46">
        <v>1594292.1250931595</v>
      </c>
      <c r="J71" s="46">
        <v>1551256.500244895</v>
      </c>
      <c r="K71" s="46">
        <v>1492533.04279</v>
      </c>
      <c r="L71" s="46">
        <v>1439524.3872899998</v>
      </c>
      <c r="M71" s="161">
        <v>1360927.82624</v>
      </c>
    </row>
    <row r="72" spans="1:13" ht="12">
      <c r="A72" s="109"/>
      <c r="B72" s="107"/>
      <c r="C72" s="108" t="s">
        <v>223</v>
      </c>
      <c r="D72" s="46">
        <v>503643.0663048484</v>
      </c>
      <c r="E72" s="46">
        <v>457334.8034700001</v>
      </c>
      <c r="F72" s="46">
        <v>453035.13642000005</v>
      </c>
      <c r="G72" s="46">
        <v>439428.929</v>
      </c>
      <c r="H72" s="46">
        <v>430196.1096000394</v>
      </c>
      <c r="I72" s="46">
        <v>419974.1879334687</v>
      </c>
      <c r="J72" s="46">
        <v>394753.62872923655</v>
      </c>
      <c r="K72" s="46">
        <v>401736.71969</v>
      </c>
      <c r="L72" s="46">
        <v>398693.58697</v>
      </c>
      <c r="M72" s="161">
        <v>387049.18598</v>
      </c>
    </row>
    <row r="73" spans="1:13" ht="12">
      <c r="A73" s="109"/>
      <c r="B73" s="107"/>
      <c r="C73" s="108" t="s">
        <v>224</v>
      </c>
      <c r="D73" s="46">
        <v>16316.539840000001</v>
      </c>
      <c r="E73" s="46">
        <v>6175.990000000001</v>
      </c>
      <c r="F73" s="46">
        <v>10897.643</v>
      </c>
      <c r="G73" s="46">
        <v>8647.814</v>
      </c>
      <c r="H73" s="46">
        <v>9871</v>
      </c>
      <c r="I73" s="46">
        <v>8747.9779</v>
      </c>
      <c r="J73" s="46">
        <v>7997.59499</v>
      </c>
      <c r="K73" s="46">
        <v>11470.188</v>
      </c>
      <c r="L73" s="46">
        <v>10483.07235</v>
      </c>
      <c r="M73" s="161">
        <v>10571.75633</v>
      </c>
    </row>
    <row r="74" spans="1:13" ht="12">
      <c r="A74" s="109"/>
      <c r="B74" s="107"/>
      <c r="C74" s="108" t="s">
        <v>225</v>
      </c>
      <c r="D74" s="46">
        <v>117964.97701027154</v>
      </c>
      <c r="E74" s="46">
        <v>126104.52652472576</v>
      </c>
      <c r="F74" s="46">
        <v>109392.14632314612</v>
      </c>
      <c r="G74" s="46">
        <v>119550.89933054539</v>
      </c>
      <c r="H74" s="46">
        <v>137985.5266918319</v>
      </c>
      <c r="I74" s="46">
        <v>149045.09013439706</v>
      </c>
      <c r="J74" s="46">
        <v>157570.9966384321</v>
      </c>
      <c r="K74" s="46">
        <v>165193.9830142596</v>
      </c>
      <c r="L74" s="46">
        <v>145349.3649087882</v>
      </c>
      <c r="M74" s="161">
        <v>146560.37641139247</v>
      </c>
    </row>
    <row r="75" spans="1:13" ht="12">
      <c r="A75" s="109"/>
      <c r="B75" s="107"/>
      <c r="C75" s="108" t="s">
        <v>226</v>
      </c>
      <c r="D75" s="46">
        <v>641754.178610628</v>
      </c>
      <c r="E75" s="46">
        <v>662543.473395673</v>
      </c>
      <c r="F75" s="46">
        <v>713953.567494883</v>
      </c>
      <c r="G75" s="46">
        <v>727481.442287581</v>
      </c>
      <c r="H75" s="46">
        <v>710617.5035129681</v>
      </c>
      <c r="I75" s="46">
        <v>689740.3921397704</v>
      </c>
      <c r="J75" s="46">
        <v>693661.7371940067</v>
      </c>
      <c r="K75" s="46">
        <v>669862.3512857403</v>
      </c>
      <c r="L75" s="46">
        <v>639288.2217138584</v>
      </c>
      <c r="M75" s="161">
        <v>571839.725665654</v>
      </c>
    </row>
    <row r="76" spans="1:13" ht="12">
      <c r="A76" s="109"/>
      <c r="B76" s="107"/>
      <c r="C76" s="108" t="s">
        <v>227</v>
      </c>
      <c r="D76" s="46">
        <v>697.8680000000002</v>
      </c>
      <c r="E76" s="46">
        <v>1852.4689999999998</v>
      </c>
      <c r="F76" s="46">
        <v>2435.1470000000004</v>
      </c>
      <c r="G76" s="46">
        <v>2494.953</v>
      </c>
      <c r="H76" s="46">
        <v>2673.3109999999997</v>
      </c>
      <c r="I76" s="46">
        <v>570.3617204661602</v>
      </c>
      <c r="J76" s="46">
        <v>1263.64574098831</v>
      </c>
      <c r="K76" s="46">
        <v>1220.638</v>
      </c>
      <c r="L76" s="46">
        <v>1686.4630399999999</v>
      </c>
      <c r="M76" s="161">
        <v>2717.8953699999997</v>
      </c>
    </row>
    <row r="77" spans="1:13" ht="12">
      <c r="A77" s="109"/>
      <c r="B77" s="107"/>
      <c r="C77" s="108" t="s">
        <v>228</v>
      </c>
      <c r="D77" s="22"/>
      <c r="E77" s="22"/>
      <c r="F77" s="22"/>
      <c r="G77" s="22"/>
      <c r="H77" s="22">
        <v>0</v>
      </c>
      <c r="I77" s="22">
        <v>0</v>
      </c>
      <c r="J77" s="46">
        <v>0</v>
      </c>
      <c r="K77" s="46">
        <v>6177.794092294598</v>
      </c>
      <c r="L77" s="46">
        <v>4518.844069242248</v>
      </c>
      <c r="M77" s="161">
        <v>4541.926</v>
      </c>
    </row>
    <row r="78" spans="1:13" ht="12.75" thickBot="1">
      <c r="A78" s="109"/>
      <c r="B78" s="110"/>
      <c r="C78" s="108" t="s">
        <v>229</v>
      </c>
      <c r="D78" s="47">
        <v>90473.28927457078</v>
      </c>
      <c r="E78" s="47">
        <v>85770.45122000002</v>
      </c>
      <c r="F78" s="47">
        <v>111144.9051446105</v>
      </c>
      <c r="G78" s="47">
        <v>108931.98741512629</v>
      </c>
      <c r="H78" s="47">
        <v>99028.02682</v>
      </c>
      <c r="I78" s="47">
        <v>95280.72925350926</v>
      </c>
      <c r="J78" s="47">
        <v>84346.6868762119</v>
      </c>
      <c r="K78" s="47">
        <v>80679.01065705353</v>
      </c>
      <c r="L78" s="47">
        <v>77063.68043000001</v>
      </c>
      <c r="M78" s="163">
        <v>71498.27299999999</v>
      </c>
    </row>
    <row r="79" spans="1:13" ht="13.5" thickTop="1">
      <c r="A79" s="109"/>
      <c r="B79" s="110"/>
      <c r="C79" s="108"/>
      <c r="D79" s="142">
        <v>3537072.0397703187</v>
      </c>
      <c r="E79" s="142">
        <f aca="true" t="shared" si="5" ref="E79:M79">SUM(E71:E78)</f>
        <v>3424443.1795303994</v>
      </c>
      <c r="F79" s="142">
        <f t="shared" si="5"/>
        <v>3372960.3915226394</v>
      </c>
      <c r="G79" s="142">
        <f t="shared" si="5"/>
        <v>3268441.8558339523</v>
      </c>
      <c r="H79" s="142">
        <f t="shared" si="5"/>
        <v>3058176.8571047997</v>
      </c>
      <c r="I79" s="142">
        <f t="shared" si="5"/>
        <v>2957650.864174771</v>
      </c>
      <c r="J79" s="142">
        <f t="shared" si="5"/>
        <v>2890850.7904137704</v>
      </c>
      <c r="K79" s="142">
        <f t="shared" si="5"/>
        <v>2828873.727529348</v>
      </c>
      <c r="L79" s="142">
        <f t="shared" si="5"/>
        <v>2716607.620771889</v>
      </c>
      <c r="M79" s="146">
        <f t="shared" si="5"/>
        <v>2555706.9649970466</v>
      </c>
    </row>
    <row r="80" spans="1:13" ht="12">
      <c r="A80" s="109"/>
      <c r="B80" s="110"/>
      <c r="C80" s="108" t="s">
        <v>346</v>
      </c>
      <c r="D80" s="46">
        <v>325080.370733016</v>
      </c>
      <c r="E80" s="46">
        <v>332089.3890623168</v>
      </c>
      <c r="F80" s="46">
        <v>358841.4547921952</v>
      </c>
      <c r="G80" s="46">
        <v>360410.297339597</v>
      </c>
      <c r="H80" s="46">
        <v>350567.07310774777</v>
      </c>
      <c r="I80" s="46">
        <v>344092.0379097086</v>
      </c>
      <c r="J80" s="46">
        <v>345541.4378353652</v>
      </c>
      <c r="K80" s="46">
        <v>350429.5508906765</v>
      </c>
      <c r="L80" s="46">
        <v>341373.28812934225</v>
      </c>
      <c r="M80" s="161">
        <v>323967.3902536861</v>
      </c>
    </row>
    <row r="81" spans="1:13" ht="12">
      <c r="A81" s="109"/>
      <c r="B81" s="110"/>
      <c r="C81" s="108" t="s">
        <v>343</v>
      </c>
      <c r="D81" s="46">
        <v>391157.2954289975</v>
      </c>
      <c r="E81" s="46">
        <v>413386.69399836415</v>
      </c>
      <c r="F81" s="46">
        <v>451786.1629289039</v>
      </c>
      <c r="G81" s="46">
        <v>439209.33414123405</v>
      </c>
      <c r="H81" s="46">
        <v>437537.2231458314</v>
      </c>
      <c r="I81" s="46">
        <v>427866.94605218706</v>
      </c>
      <c r="J81" s="46">
        <v>439414.47007921204</v>
      </c>
      <c r="K81" s="46">
        <v>443926.04522897006</v>
      </c>
      <c r="L81" s="46">
        <v>429255.1347083733</v>
      </c>
      <c r="M81" s="161">
        <v>396892.3670562862</v>
      </c>
    </row>
    <row r="82" spans="1:13" ht="12">
      <c r="A82" s="109"/>
      <c r="B82" s="110"/>
      <c r="C82" s="108"/>
      <c r="D82" s="96"/>
      <c r="E82" s="96"/>
      <c r="F82" s="96"/>
      <c r="G82" s="96"/>
      <c r="H82" s="96"/>
      <c r="I82" s="96"/>
      <c r="J82" s="96"/>
      <c r="K82" s="96"/>
      <c r="L82" s="96"/>
      <c r="M82" s="21"/>
    </row>
    <row r="83" spans="1:13" ht="12">
      <c r="A83" s="109"/>
      <c r="B83" s="110" t="s">
        <v>230</v>
      </c>
      <c r="C83" s="108"/>
      <c r="D83" s="46"/>
      <c r="E83" s="46"/>
      <c r="F83" s="46"/>
      <c r="G83" s="46"/>
      <c r="H83" s="46">
        <v>0</v>
      </c>
      <c r="I83" s="46">
        <v>68439.32071999999</v>
      </c>
      <c r="J83" s="46">
        <v>66136.84598</v>
      </c>
      <c r="K83" s="46">
        <v>63818.18344</v>
      </c>
      <c r="L83" s="46">
        <v>61371.83</v>
      </c>
      <c r="M83" s="161">
        <v>59018.480820000004</v>
      </c>
    </row>
    <row r="84" spans="1:13" ht="12">
      <c r="A84" s="109"/>
      <c r="B84" s="110" t="s">
        <v>231</v>
      </c>
      <c r="C84" s="108"/>
      <c r="D84" s="46">
        <v>72514.72009684559</v>
      </c>
      <c r="E84" s="46">
        <v>64347.13713623341</v>
      </c>
      <c r="F84" s="46">
        <v>51882.356</v>
      </c>
      <c r="G84" s="46">
        <v>51900.301999999996</v>
      </c>
      <c r="H84" s="46">
        <v>71751.0718820967</v>
      </c>
      <c r="I84" s="46">
        <v>72763.37058</v>
      </c>
      <c r="J84" s="46">
        <v>59235.678</v>
      </c>
      <c r="K84" s="46">
        <v>62611.27500000001</v>
      </c>
      <c r="L84" s="46">
        <v>64495.534</v>
      </c>
      <c r="M84" s="161">
        <v>56933.417709999994</v>
      </c>
    </row>
    <row r="85" spans="1:13" ht="12">
      <c r="A85" s="109"/>
      <c r="B85" s="110"/>
      <c r="C85" s="110"/>
      <c r="D85" s="96"/>
      <c r="E85" s="96"/>
      <c r="F85" s="96"/>
      <c r="G85" s="96"/>
      <c r="H85" s="96"/>
      <c r="I85" s="96"/>
      <c r="J85" s="96"/>
      <c r="K85" s="96"/>
      <c r="L85" s="96"/>
      <c r="M85" s="21"/>
    </row>
    <row r="86" spans="1:13" ht="12.75">
      <c r="A86" s="106" t="s">
        <v>341</v>
      </c>
      <c r="B86" s="107"/>
      <c r="C86" s="107"/>
      <c r="D86" s="96"/>
      <c r="E86" s="96"/>
      <c r="F86" s="96"/>
      <c r="G86" s="96"/>
      <c r="H86" s="96"/>
      <c r="I86" s="96"/>
      <c r="J86" s="96"/>
      <c r="K86" s="96"/>
      <c r="L86" s="96"/>
      <c r="M86" s="21"/>
    </row>
    <row r="87" spans="1:13" ht="12.75">
      <c r="A87" s="106"/>
      <c r="B87" s="107" t="s">
        <v>220</v>
      </c>
      <c r="C87" s="107"/>
      <c r="D87" s="46">
        <v>-183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161">
        <v>0</v>
      </c>
    </row>
    <row r="88" spans="1:13" ht="12.75">
      <c r="A88" s="106"/>
      <c r="B88" s="107" t="s">
        <v>221</v>
      </c>
      <c r="C88" s="107"/>
      <c r="D88" s="96"/>
      <c r="E88" s="96"/>
      <c r="F88" s="96"/>
      <c r="G88" s="96"/>
      <c r="H88" s="96"/>
      <c r="I88" s="96"/>
      <c r="J88" s="96"/>
      <c r="K88" s="96"/>
      <c r="L88" s="96"/>
      <c r="M88" s="21"/>
    </row>
    <row r="89" spans="1:13" ht="12.75">
      <c r="A89" s="106"/>
      <c r="B89" s="107"/>
      <c r="C89" s="108" t="s">
        <v>222</v>
      </c>
      <c r="D89" s="46">
        <v>-1036.84421</v>
      </c>
      <c r="E89" s="46">
        <v>-1027.59</v>
      </c>
      <c r="F89" s="46">
        <v>-1266.059563</v>
      </c>
      <c r="G89" s="46">
        <v>-1350.32</v>
      </c>
      <c r="H89" s="46">
        <v>-821.0999999999999</v>
      </c>
      <c r="I89" s="46">
        <v>-650.11088</v>
      </c>
      <c r="J89" s="46">
        <v>-1204.22741</v>
      </c>
      <c r="K89" s="46">
        <v>-1166.143</v>
      </c>
      <c r="L89" s="46">
        <v>-1944.2307</v>
      </c>
      <c r="M89" s="161">
        <v>-2821.9242</v>
      </c>
    </row>
    <row r="90" spans="1:13" ht="12">
      <c r="A90" s="109"/>
      <c r="B90" s="107"/>
      <c r="C90" s="108" t="s">
        <v>223</v>
      </c>
      <c r="D90" s="46">
        <v>-1220.699</v>
      </c>
      <c r="E90" s="46">
        <v>-1135.6419999999998</v>
      </c>
      <c r="F90" s="46">
        <v>-1484.2089999999998</v>
      </c>
      <c r="G90" s="46">
        <v>-1632.2330000000002</v>
      </c>
      <c r="H90" s="46">
        <v>-2247.373</v>
      </c>
      <c r="I90" s="46">
        <v>-1569.684</v>
      </c>
      <c r="J90" s="46">
        <v>-1434.711</v>
      </c>
      <c r="K90" s="46">
        <v>-1402.884</v>
      </c>
      <c r="L90" s="46">
        <v>-1403.7089999999998</v>
      </c>
      <c r="M90" s="161">
        <v>-2218.679</v>
      </c>
    </row>
    <row r="91" spans="1:13" ht="12">
      <c r="A91" s="109"/>
      <c r="B91" s="107"/>
      <c r="C91" s="108" t="s">
        <v>224</v>
      </c>
      <c r="D91" s="46">
        <v>0</v>
      </c>
      <c r="E91" s="46">
        <v>0</v>
      </c>
      <c r="F91" s="46">
        <v>0</v>
      </c>
      <c r="G91" s="46">
        <v>-136</v>
      </c>
      <c r="H91" s="46">
        <v>0</v>
      </c>
      <c r="I91" s="46">
        <v>-121.089</v>
      </c>
      <c r="J91" s="46">
        <v>-113.40459</v>
      </c>
      <c r="K91" s="46">
        <v>-123.552</v>
      </c>
      <c r="L91" s="46">
        <v>-99.05993</v>
      </c>
      <c r="M91" s="161">
        <v>-104.30473</v>
      </c>
    </row>
    <row r="92" spans="1:13" ht="12">
      <c r="A92" s="109"/>
      <c r="B92" s="107"/>
      <c r="C92" s="108" t="s">
        <v>225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161">
        <v>0</v>
      </c>
    </row>
    <row r="93" spans="1:13" ht="12">
      <c r="A93" s="109"/>
      <c r="B93" s="107"/>
      <c r="C93" s="108" t="s">
        <v>226</v>
      </c>
      <c r="D93" s="46">
        <v>-6.757</v>
      </c>
      <c r="E93" s="46">
        <v>-6.88</v>
      </c>
      <c r="F93" s="46">
        <v>-8.595</v>
      </c>
      <c r="G93" s="46">
        <v>-13</v>
      </c>
      <c r="H93" s="46">
        <v>-19</v>
      </c>
      <c r="I93" s="46">
        <v>-19.143</v>
      </c>
      <c r="J93" s="46">
        <v>-16.751</v>
      </c>
      <c r="K93" s="46">
        <v>-14.072</v>
      </c>
      <c r="L93" s="46">
        <v>-12.582</v>
      </c>
      <c r="M93" s="161">
        <v>-8.728</v>
      </c>
    </row>
    <row r="94" spans="1:13" ht="12">
      <c r="A94" s="109"/>
      <c r="B94" s="107"/>
      <c r="C94" s="108" t="s">
        <v>227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161">
        <v>0</v>
      </c>
    </row>
    <row r="95" spans="1:13" ht="12">
      <c r="A95" s="104"/>
      <c r="B95" s="102"/>
      <c r="C95" s="111" t="s">
        <v>228</v>
      </c>
      <c r="D95" s="22"/>
      <c r="E95" s="22"/>
      <c r="F95" s="22"/>
      <c r="G95" s="22">
        <v>0</v>
      </c>
      <c r="H95" s="22">
        <v>0</v>
      </c>
      <c r="I95" s="22">
        <v>0</v>
      </c>
      <c r="J95" s="46">
        <v>0</v>
      </c>
      <c r="K95" s="46">
        <v>0</v>
      </c>
      <c r="L95" s="46">
        <v>0</v>
      </c>
      <c r="M95" s="161">
        <v>0</v>
      </c>
    </row>
    <row r="96" spans="1:13" ht="12.75" thickBot="1">
      <c r="A96" s="104"/>
      <c r="B96" s="103"/>
      <c r="C96" s="111" t="s">
        <v>229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163">
        <v>0</v>
      </c>
    </row>
    <row r="97" spans="1:13" ht="13.5" thickTop="1">
      <c r="A97" s="104"/>
      <c r="B97" s="103"/>
      <c r="C97" s="103"/>
      <c r="D97" s="147">
        <v>-2264.30021</v>
      </c>
      <c r="E97" s="147">
        <f aca="true" t="shared" si="6" ref="E97:M97">SUM(E89:E96)</f>
        <v>-2170.112</v>
      </c>
      <c r="F97" s="147">
        <f t="shared" si="6"/>
        <v>-2758.8635629999994</v>
      </c>
      <c r="G97" s="147">
        <f t="shared" si="6"/>
        <v>-3131.553</v>
      </c>
      <c r="H97" s="147">
        <f t="shared" si="6"/>
        <v>-3087.473</v>
      </c>
      <c r="I97" s="147">
        <f t="shared" si="6"/>
        <v>-2360.02688</v>
      </c>
      <c r="J97" s="147">
        <f t="shared" si="6"/>
        <v>-2769.094</v>
      </c>
      <c r="K97" s="147">
        <f t="shared" si="6"/>
        <v>-2706.6510000000003</v>
      </c>
      <c r="L97" s="147">
        <f t="shared" si="6"/>
        <v>-3459.5816299999997</v>
      </c>
      <c r="M97" s="176">
        <f t="shared" si="6"/>
        <v>-5153.6359299999995</v>
      </c>
    </row>
    <row r="98" spans="1:13" ht="12.75">
      <c r="A98" s="104"/>
      <c r="B98" s="103"/>
      <c r="C98" s="103"/>
      <c r="D98" s="97"/>
      <c r="E98" s="97"/>
      <c r="F98" s="97"/>
      <c r="G98" s="97"/>
      <c r="H98" s="97"/>
      <c r="I98" s="97"/>
      <c r="J98" s="97"/>
      <c r="K98" s="97"/>
      <c r="L98" s="97"/>
      <c r="M98" s="23"/>
    </row>
    <row r="99" spans="1:13" ht="12">
      <c r="A99" s="104"/>
      <c r="B99" s="103"/>
      <c r="C99" s="103" t="s">
        <v>342</v>
      </c>
      <c r="D99" s="46">
        <v>3.566</v>
      </c>
      <c r="E99" s="46">
        <v>3.302</v>
      </c>
      <c r="F99" s="46">
        <v>-331.664</v>
      </c>
      <c r="G99" s="46">
        <v>0</v>
      </c>
      <c r="H99" s="46">
        <v>-397</v>
      </c>
      <c r="I99" s="46">
        <v>-10.49</v>
      </c>
      <c r="J99" s="46">
        <v>0</v>
      </c>
      <c r="K99" s="46">
        <v>0</v>
      </c>
      <c r="L99" s="46">
        <v>62.242</v>
      </c>
      <c r="M99" s="161">
        <v>192</v>
      </c>
    </row>
    <row r="100" spans="1:13" ht="12">
      <c r="A100" s="104"/>
      <c r="B100" s="103"/>
      <c r="C100" s="103" t="s">
        <v>343</v>
      </c>
      <c r="D100" s="46">
        <v>3.566</v>
      </c>
      <c r="E100" s="46">
        <v>3.302</v>
      </c>
      <c r="F100" s="46">
        <v>-331.664</v>
      </c>
      <c r="G100" s="46">
        <v>0</v>
      </c>
      <c r="H100" s="46">
        <v>-397</v>
      </c>
      <c r="I100" s="46">
        <v>-10.49</v>
      </c>
      <c r="J100" s="46">
        <v>0</v>
      </c>
      <c r="K100" s="46">
        <v>0</v>
      </c>
      <c r="L100" s="46">
        <v>147.518</v>
      </c>
      <c r="M100" s="161">
        <v>192</v>
      </c>
    </row>
    <row r="101" spans="1:13" ht="12.75">
      <c r="A101" s="104"/>
      <c r="B101" s="103"/>
      <c r="C101" s="103"/>
      <c r="D101" s="97"/>
      <c r="E101" s="97"/>
      <c r="F101" s="97"/>
      <c r="G101" s="97"/>
      <c r="H101" s="97"/>
      <c r="I101" s="97"/>
      <c r="J101" s="97"/>
      <c r="K101" s="97"/>
      <c r="L101" s="97"/>
      <c r="M101" s="23"/>
    </row>
    <row r="102" spans="1:13" ht="12.75">
      <c r="A102" s="101" t="s">
        <v>232</v>
      </c>
      <c r="B102" s="102"/>
      <c r="C102" s="102"/>
      <c r="D102" s="96"/>
      <c r="E102" s="96"/>
      <c r="F102" s="96"/>
      <c r="G102" s="96"/>
      <c r="H102" s="96"/>
      <c r="I102" s="96"/>
      <c r="J102" s="96"/>
      <c r="K102" s="96"/>
      <c r="L102" s="96"/>
      <c r="M102" s="21"/>
    </row>
    <row r="103" spans="1:13" ht="12.75">
      <c r="A103" s="101"/>
      <c r="B103" s="102" t="s">
        <v>344</v>
      </c>
      <c r="C103" s="102"/>
      <c r="D103" s="46">
        <v>3137701.5293137524</v>
      </c>
      <c r="E103" s="46">
        <v>3028727.9853331237</v>
      </c>
      <c r="F103" s="46">
        <v>2915774.58533</v>
      </c>
      <c r="G103" s="46">
        <v>2676905.21483</v>
      </c>
      <c r="H103" s="46">
        <v>2513288.1497400003</v>
      </c>
      <c r="I103" s="46">
        <v>2436663.42192</v>
      </c>
      <c r="J103" s="46">
        <v>2343354.7388237314</v>
      </c>
      <c r="K103" s="46">
        <v>2281478.0338849765</v>
      </c>
      <c r="L103" s="46">
        <v>2172572.389123156</v>
      </c>
      <c r="M103" s="161">
        <v>2052059.253954218</v>
      </c>
    </row>
    <row r="104" spans="1:13" ht="13.5" thickBot="1">
      <c r="A104" s="101"/>
      <c r="B104" s="102" t="s">
        <v>345</v>
      </c>
      <c r="C104" s="102"/>
      <c r="D104" s="47">
        <v>-1205.344</v>
      </c>
      <c r="E104" s="47">
        <v>-1026.6219999999998</v>
      </c>
      <c r="F104" s="47">
        <v>-1316.491</v>
      </c>
      <c r="G104" s="47">
        <v>-1448.982</v>
      </c>
      <c r="H104" s="47">
        <v>-3087.473</v>
      </c>
      <c r="I104" s="47">
        <v>-2360.02688</v>
      </c>
      <c r="J104" s="47">
        <v>-2752.34300297588</v>
      </c>
      <c r="K104" s="47">
        <v>-2692.58019059871</v>
      </c>
      <c r="L104" s="47">
        <v>-3446.999629047131</v>
      </c>
      <c r="M104" s="163">
        <v>-5144.907928259646</v>
      </c>
    </row>
    <row r="105" spans="1:13" ht="13.5" thickTop="1">
      <c r="A105" s="101"/>
      <c r="B105" s="103" t="s">
        <v>233</v>
      </c>
      <c r="C105" s="102"/>
      <c r="D105" s="142">
        <v>3136496.1853137524</v>
      </c>
      <c r="E105" s="142">
        <f aca="true" t="shared" si="7" ref="E105:M105">SUM(E103:E104)</f>
        <v>3027701.3633331237</v>
      </c>
      <c r="F105" s="142">
        <f t="shared" si="7"/>
        <v>2914458.09433</v>
      </c>
      <c r="G105" s="142">
        <f t="shared" si="7"/>
        <v>2675456.23283</v>
      </c>
      <c r="H105" s="142">
        <f t="shared" si="7"/>
        <v>2510200.67674</v>
      </c>
      <c r="I105" s="142">
        <f t="shared" si="7"/>
        <v>2434303.3950400003</v>
      </c>
      <c r="J105" s="142">
        <f t="shared" si="7"/>
        <v>2340602.3958207555</v>
      </c>
      <c r="K105" s="142">
        <f t="shared" si="7"/>
        <v>2278785.453694378</v>
      </c>
      <c r="L105" s="142">
        <f t="shared" si="7"/>
        <v>2169125.389494109</v>
      </c>
      <c r="M105" s="146">
        <f t="shared" si="7"/>
        <v>2046914.3460259584</v>
      </c>
    </row>
    <row r="106" spans="1:13" ht="12.75">
      <c r="A106" s="101"/>
      <c r="B106" s="103"/>
      <c r="C106" s="102"/>
      <c r="D106" s="19"/>
      <c r="E106" s="19"/>
      <c r="F106" s="19"/>
      <c r="G106" s="19"/>
      <c r="H106" s="19"/>
      <c r="I106" s="19"/>
      <c r="J106" s="19"/>
      <c r="K106" s="19"/>
      <c r="L106" s="19"/>
      <c r="M106" s="177"/>
    </row>
    <row r="107" spans="1:13" ht="12.75">
      <c r="A107" s="101"/>
      <c r="B107" s="102" t="s">
        <v>234</v>
      </c>
      <c r="C107" s="102"/>
      <c r="D107" s="178">
        <v>2.262205588528106</v>
      </c>
      <c r="E107" s="178">
        <v>0.025951269978703822</v>
      </c>
      <c r="F107" s="178">
        <v>0.02903511166564284</v>
      </c>
      <c r="G107" s="178">
        <v>0.031830973723534044</v>
      </c>
      <c r="H107" s="178">
        <v>0.03278395348652475</v>
      </c>
      <c r="I107" s="51">
        <v>0.03294167109549965</v>
      </c>
      <c r="J107" s="51">
        <v>0.033495065275741906</v>
      </c>
      <c r="K107" s="51">
        <v>0.033499035855748045</v>
      </c>
      <c r="L107" s="51">
        <v>0.03287326425960233</v>
      </c>
      <c r="M107" s="179">
        <v>0.03309078417436622</v>
      </c>
    </row>
    <row r="108" spans="1:13" ht="12.75">
      <c r="A108" s="101"/>
      <c r="B108" s="102"/>
      <c r="C108" s="102"/>
      <c r="D108" s="178"/>
      <c r="E108" s="178"/>
      <c r="F108" s="178"/>
      <c r="G108" s="178"/>
      <c r="H108" s="178"/>
      <c r="I108" s="178"/>
      <c r="J108" s="178"/>
      <c r="K108" s="178"/>
      <c r="L108" s="178"/>
      <c r="M108" s="180"/>
    </row>
    <row r="109" spans="1:13" ht="12.75">
      <c r="A109" s="101" t="s">
        <v>235</v>
      </c>
      <c r="B109" s="102"/>
      <c r="C109" s="102"/>
      <c r="D109" s="19"/>
      <c r="E109" s="19"/>
      <c r="F109" s="19"/>
      <c r="G109" s="19"/>
      <c r="H109" s="19"/>
      <c r="I109" s="19"/>
      <c r="J109" s="19"/>
      <c r="K109" s="19"/>
      <c r="L109" s="19"/>
      <c r="M109" s="177"/>
    </row>
    <row r="110" spans="1:13" ht="12.75">
      <c r="A110" s="101"/>
      <c r="B110" s="102" t="s">
        <v>236</v>
      </c>
      <c r="C110" s="102"/>
      <c r="D110" s="19"/>
      <c r="E110" s="19"/>
      <c r="F110" s="19"/>
      <c r="G110" s="19"/>
      <c r="H110" s="19"/>
      <c r="I110" s="19"/>
      <c r="J110" s="19"/>
      <c r="K110" s="19"/>
      <c r="L110" s="19"/>
      <c r="M110" s="177"/>
    </row>
    <row r="111" spans="1:13" ht="12.75">
      <c r="A111" s="101"/>
      <c r="B111" s="102"/>
      <c r="C111" s="102" t="s">
        <v>237</v>
      </c>
      <c r="D111" s="46">
        <v>74899.54832049999</v>
      </c>
      <c r="E111" s="46">
        <v>81342.11906299999</v>
      </c>
      <c r="F111" s="46">
        <v>82674.60368740003</v>
      </c>
      <c r="G111" s="46">
        <v>77851.5766755</v>
      </c>
      <c r="H111" s="46">
        <v>78254.684171142</v>
      </c>
      <c r="I111" s="46">
        <v>77048.14827978502</v>
      </c>
      <c r="J111" s="46">
        <v>75148.5280693661</v>
      </c>
      <c r="K111" s="46">
        <v>70630.59330520737</v>
      </c>
      <c r="L111" s="46">
        <v>68529.80389581472</v>
      </c>
      <c r="M111" s="161">
        <v>64322.97172125099</v>
      </c>
    </row>
    <row r="112" spans="1:13" ht="12.75">
      <c r="A112" s="101"/>
      <c r="B112" s="102"/>
      <c r="C112" s="102" t="s">
        <v>238</v>
      </c>
      <c r="D112" s="46">
        <v>16070.1182480266</v>
      </c>
      <c r="E112" s="46">
        <v>22281.501701365843</v>
      </c>
      <c r="F112" s="46">
        <v>35106.799229506796</v>
      </c>
      <c r="G112" s="46">
        <v>31608.256996091906</v>
      </c>
      <c r="H112" s="46">
        <v>32661.47889537933</v>
      </c>
      <c r="I112" s="46">
        <v>35115.53755089175</v>
      </c>
      <c r="J112" s="46">
        <v>38251.10259142525</v>
      </c>
      <c r="K112" s="46">
        <v>35260.3024336</v>
      </c>
      <c r="L112" s="46">
        <v>32953.43904035</v>
      </c>
      <c r="M112" s="161">
        <v>31569.573757541075</v>
      </c>
    </row>
    <row r="113" spans="1:13" ht="13.5" thickBot="1">
      <c r="A113" s="101"/>
      <c r="B113" s="102"/>
      <c r="C113" s="102" t="s">
        <v>180</v>
      </c>
      <c r="D113" s="47">
        <v>0</v>
      </c>
      <c r="E113" s="47">
        <v>0</v>
      </c>
      <c r="F113" s="47">
        <v>0</v>
      </c>
      <c r="G113" s="47">
        <v>40.761</v>
      </c>
      <c r="H113" s="47">
        <v>1472.6722924333335</v>
      </c>
      <c r="I113" s="47">
        <v>2319.632995</v>
      </c>
      <c r="J113" s="47">
        <v>2358.5070538799996</v>
      </c>
      <c r="K113" s="47">
        <v>2407.91611</v>
      </c>
      <c r="L113" s="47">
        <v>2326.9926312000002</v>
      </c>
      <c r="M113" s="163">
        <v>2225.4018508</v>
      </c>
    </row>
    <row r="114" spans="1:13" ht="13.5" thickTop="1">
      <c r="A114" s="101"/>
      <c r="B114" s="102"/>
      <c r="C114" s="102" t="s">
        <v>147</v>
      </c>
      <c r="D114" s="142">
        <v>90969.66656852659</v>
      </c>
      <c r="E114" s="142">
        <f aca="true" t="shared" si="8" ref="E114:M114">SUM(E111:E113)</f>
        <v>103623.62076436583</v>
      </c>
      <c r="F114" s="142">
        <f t="shared" si="8"/>
        <v>117781.40291690682</v>
      </c>
      <c r="G114" s="142">
        <f t="shared" si="8"/>
        <v>109500.5946715919</v>
      </c>
      <c r="H114" s="142">
        <f t="shared" si="8"/>
        <v>112388.83535895466</v>
      </c>
      <c r="I114" s="142">
        <f t="shared" si="8"/>
        <v>114483.31882567678</v>
      </c>
      <c r="J114" s="142">
        <f t="shared" si="8"/>
        <v>115758.13771467136</v>
      </c>
      <c r="K114" s="142">
        <f t="shared" si="8"/>
        <v>108298.81184880737</v>
      </c>
      <c r="L114" s="142">
        <f t="shared" si="8"/>
        <v>103810.23556736473</v>
      </c>
      <c r="M114" s="146">
        <f t="shared" si="8"/>
        <v>98117.94732959208</v>
      </c>
    </row>
    <row r="115" spans="1:13" ht="12.75">
      <c r="A115" s="101"/>
      <c r="B115" s="102"/>
      <c r="C115" s="102"/>
      <c r="D115" s="19"/>
      <c r="E115" s="19"/>
      <c r="F115" s="19"/>
      <c r="G115" s="19"/>
      <c r="H115" s="19"/>
      <c r="I115" s="19"/>
      <c r="J115" s="19"/>
      <c r="K115" s="19"/>
      <c r="L115" s="19"/>
      <c r="M115" s="177"/>
    </row>
    <row r="116" spans="1:13" ht="12.75">
      <c r="A116" s="101"/>
      <c r="B116" s="102" t="s">
        <v>239</v>
      </c>
      <c r="C116" s="102"/>
      <c r="D116" s="19"/>
      <c r="E116" s="19"/>
      <c r="F116" s="19"/>
      <c r="G116" s="19"/>
      <c r="H116" s="19"/>
      <c r="I116" s="19"/>
      <c r="J116" s="19"/>
      <c r="K116" s="19"/>
      <c r="L116" s="19"/>
      <c r="M116" s="177"/>
    </row>
    <row r="117" spans="1:13" ht="12.75">
      <c r="A117" s="101"/>
      <c r="B117" s="102"/>
      <c r="C117" s="102" t="s">
        <v>237</v>
      </c>
      <c r="D117" s="178">
        <v>0.021793733180109243</v>
      </c>
      <c r="E117" s="178">
        <v>0.02403794594368588</v>
      </c>
      <c r="F117" s="178">
        <v>0.025262145221173128</v>
      </c>
      <c r="G117" s="178">
        <v>0.02541039141318208</v>
      </c>
      <c r="H117" s="178">
        <v>0.02598936764888453</v>
      </c>
      <c r="I117" s="178">
        <v>0.02616198085160871</v>
      </c>
      <c r="J117" s="51">
        <v>0.026122207418570784</v>
      </c>
      <c r="K117" s="51">
        <v>0.025538765423172956</v>
      </c>
      <c r="L117" s="51">
        <v>0.026194411768622427</v>
      </c>
      <c r="M117" s="179">
        <v>0.02665663998399004</v>
      </c>
    </row>
    <row r="118" spans="1:13" ht="12.75">
      <c r="A118" s="101"/>
      <c r="B118" s="102"/>
      <c r="C118" s="102" t="s">
        <v>238</v>
      </c>
      <c r="D118" s="178">
        <v>0.00467596770773101</v>
      </c>
      <c r="E118" s="178">
        <v>0.0065845534836232915</v>
      </c>
      <c r="F118" s="178">
        <v>0.010727273199152123</v>
      </c>
      <c r="G118" s="178">
        <v>0.010316787616350326</v>
      </c>
      <c r="H118" s="178">
        <v>0.010847289104277381</v>
      </c>
      <c r="I118" s="178">
        <v>0.012051572231201362</v>
      </c>
      <c r="J118" s="51">
        <v>0.013113553807044437</v>
      </c>
      <c r="K118" s="51">
        <v>0.012739576359321731</v>
      </c>
      <c r="L118" s="51">
        <v>0.012588522583480059</v>
      </c>
      <c r="M118" s="179">
        <v>0.013083132060277891</v>
      </c>
    </row>
    <row r="119" spans="1:13" ht="13.5" thickBot="1">
      <c r="A119" s="101"/>
      <c r="B119" s="102"/>
      <c r="C119" s="102" t="s">
        <v>180</v>
      </c>
      <c r="D119" s="67">
        <v>0</v>
      </c>
      <c r="E119" s="67">
        <v>0</v>
      </c>
      <c r="F119" s="67">
        <v>0</v>
      </c>
      <c r="G119" s="67">
        <v>1.330420023103614E-05</v>
      </c>
      <c r="H119" s="67">
        <v>0.0004890930433080674</v>
      </c>
      <c r="I119" s="67">
        <v>0.0007862816618843777</v>
      </c>
      <c r="J119" s="66">
        <v>0.0008198352255515488</v>
      </c>
      <c r="K119" s="66">
        <v>0.000870659608170604</v>
      </c>
      <c r="L119" s="66">
        <v>0.0008894553858182799</v>
      </c>
      <c r="M119" s="181">
        <v>0.0009222480611367965</v>
      </c>
    </row>
    <row r="120" spans="1:13" ht="13.5" thickTop="1">
      <c r="A120" s="101"/>
      <c r="B120" s="102"/>
      <c r="C120" s="102" t="s">
        <v>147</v>
      </c>
      <c r="D120" s="182">
        <v>0.02646970088784025</v>
      </c>
      <c r="E120" s="182">
        <v>0.03062249942730917</v>
      </c>
      <c r="F120" s="182">
        <v>0.03598941842032525</v>
      </c>
      <c r="G120" s="182">
        <v>0.03574048322976344</v>
      </c>
      <c r="H120" s="182">
        <f aca="true" t="shared" si="9" ref="H120:M120">H117+H118+H119</f>
        <v>0.03732574979646998</v>
      </c>
      <c r="I120" s="182">
        <f t="shared" si="9"/>
        <v>0.03899983474469445</v>
      </c>
      <c r="J120" s="182">
        <f t="shared" si="9"/>
        <v>0.04005559645116677</v>
      </c>
      <c r="K120" s="182">
        <f t="shared" si="9"/>
        <v>0.039149001390665294</v>
      </c>
      <c r="L120" s="182">
        <f t="shared" si="9"/>
        <v>0.03967238973792076</v>
      </c>
      <c r="M120" s="183">
        <f t="shared" si="9"/>
        <v>0.04066202010540473</v>
      </c>
    </row>
    <row r="121" spans="1:13" ht="12">
      <c r="A121" s="8"/>
      <c r="B121" s="9"/>
      <c r="C121" s="17"/>
      <c r="D121" s="17"/>
      <c r="E121" s="17"/>
      <c r="F121" s="17"/>
      <c r="G121" s="17"/>
      <c r="H121" s="18"/>
      <c r="I121" s="18"/>
      <c r="J121" s="18"/>
      <c r="K121" s="18"/>
      <c r="L121" s="9"/>
      <c r="M121" s="10"/>
    </row>
  </sheetData>
  <sheetProtection/>
  <mergeCells count="2">
    <mergeCell ref="H4:M4"/>
    <mergeCell ref="H65:M65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6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93"/>
  <sheetViews>
    <sheetView zoomScale="90" zoomScaleNormal="90" zoomScalePageLayoutView="0" workbookViewId="0" topLeftCell="A1">
      <selection activeCell="A3" sqref="A3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87.66015625" style="11" customWidth="1"/>
    <col min="4" max="4" width="19.83203125" style="11" customWidth="1"/>
    <col min="5" max="6" width="15.83203125" style="11" customWidth="1"/>
    <col min="7" max="7" width="15.66015625" style="11" customWidth="1"/>
    <col min="8" max="13" width="15.83203125" style="11" customWidth="1"/>
    <col min="14" max="16384" width="9.33203125" style="11" customWidth="1"/>
  </cols>
  <sheetData>
    <row r="1" spans="1:7" ht="15">
      <c r="A1" s="119" t="s">
        <v>258</v>
      </c>
      <c r="B1" s="121"/>
      <c r="C1" s="121"/>
      <c r="D1" s="121"/>
      <c r="E1" s="118"/>
      <c r="F1" s="118"/>
      <c r="G1" s="118"/>
    </row>
    <row r="2" spans="1:4" ht="12">
      <c r="A2" s="120" t="s">
        <v>349</v>
      </c>
      <c r="B2" s="120"/>
      <c r="C2" s="120"/>
      <c r="D2" s="120"/>
    </row>
    <row r="4" spans="1:13" ht="12.75">
      <c r="A4" s="155" t="s">
        <v>142</v>
      </c>
      <c r="B4" s="156"/>
      <c r="C4" s="156"/>
      <c r="D4" s="156"/>
      <c r="E4" s="156"/>
      <c r="F4" s="156"/>
      <c r="G4" s="156"/>
      <c r="H4" s="209" t="s">
        <v>108</v>
      </c>
      <c r="I4" s="209"/>
      <c r="J4" s="209"/>
      <c r="K4" s="209"/>
      <c r="L4" s="209"/>
      <c r="M4" s="210"/>
    </row>
    <row r="5" spans="1:13" ht="12.75">
      <c r="A5" s="132"/>
      <c r="B5" s="131"/>
      <c r="C5" s="131"/>
      <c r="D5" s="130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</row>
    <row r="6" spans="1:13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12.75">
      <c r="A7" s="12" t="s">
        <v>82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2.75">
      <c r="A8" s="12"/>
      <c r="B8" s="4"/>
      <c r="C8" s="4" t="s">
        <v>28</v>
      </c>
      <c r="D8" s="46">
        <v>2391.9245</v>
      </c>
      <c r="E8" s="46">
        <v>2891.2515</v>
      </c>
      <c r="F8" s="46">
        <v>3131.03784</v>
      </c>
      <c r="G8" s="46">
        <v>2889.5402326</v>
      </c>
      <c r="H8" s="46">
        <v>3223.666104467936</v>
      </c>
      <c r="I8" s="46">
        <v>2746.6279999999997</v>
      </c>
      <c r="J8" s="46">
        <v>3096.102</v>
      </c>
      <c r="K8" s="46">
        <v>2099.59504</v>
      </c>
      <c r="L8" s="46">
        <v>1934.450212</v>
      </c>
      <c r="M8" s="161">
        <v>6927.799</v>
      </c>
    </row>
    <row r="9" spans="1:15" ht="12">
      <c r="A9" s="5"/>
      <c r="B9" s="4"/>
      <c r="C9" s="4" t="s">
        <v>18</v>
      </c>
      <c r="D9" s="46">
        <v>19300.004559999998</v>
      </c>
      <c r="E9" s="46">
        <v>21360.353809999997</v>
      </c>
      <c r="F9" s="46">
        <v>19802.71669</v>
      </c>
      <c r="G9" s="46">
        <v>25855.773853100003</v>
      </c>
      <c r="H9" s="46">
        <v>19566.404338594766</v>
      </c>
      <c r="I9" s="46">
        <v>21372.38</v>
      </c>
      <c r="J9" s="46">
        <v>20443.661878279498</v>
      </c>
      <c r="K9" s="46">
        <v>23684.8527103944</v>
      </c>
      <c r="L9" s="46">
        <v>28485.242</v>
      </c>
      <c r="M9" s="161">
        <v>25250.527035900002</v>
      </c>
      <c r="O9" s="15"/>
    </row>
    <row r="10" spans="1:13" ht="12">
      <c r="A10" s="5"/>
      <c r="B10" s="4"/>
      <c r="C10" s="4" t="s">
        <v>19</v>
      </c>
      <c r="D10" s="46">
        <v>46392.67528</v>
      </c>
      <c r="E10" s="46">
        <v>45183.29404</v>
      </c>
      <c r="F10" s="46">
        <v>56698.35382999999</v>
      </c>
      <c r="G10" s="46">
        <v>49489.183686599994</v>
      </c>
      <c r="H10" s="46">
        <v>58100.00521452879</v>
      </c>
      <c r="I10" s="46">
        <v>51102.390883092</v>
      </c>
      <c r="J10" s="46">
        <v>52793.9443252771</v>
      </c>
      <c r="K10" s="46">
        <v>64735.860888671996</v>
      </c>
      <c r="L10" s="46">
        <v>55260.10091000001</v>
      </c>
      <c r="M10" s="161">
        <v>59833.2577115</v>
      </c>
    </row>
    <row r="11" spans="1:13" ht="12">
      <c r="A11" s="5"/>
      <c r="B11" s="4"/>
      <c r="C11" s="4" t="s">
        <v>20</v>
      </c>
      <c r="D11" s="46">
        <v>60269.11608</v>
      </c>
      <c r="E11" s="46">
        <v>80040.59783</v>
      </c>
      <c r="F11" s="46">
        <v>76241.83462000002</v>
      </c>
      <c r="G11" s="46">
        <v>81936.28804300001</v>
      </c>
      <c r="H11" s="46">
        <v>75206.74161578958</v>
      </c>
      <c r="I11" s="46">
        <v>67608.0517947894</v>
      </c>
      <c r="J11" s="46">
        <v>87686.15553839451</v>
      </c>
      <c r="K11" s="46">
        <v>71952.41723995381</v>
      </c>
      <c r="L11" s="46">
        <v>81558.888</v>
      </c>
      <c r="M11" s="161">
        <v>76002.683265</v>
      </c>
    </row>
    <row r="12" spans="1:13" ht="12">
      <c r="A12" s="5"/>
      <c r="B12" s="7"/>
      <c r="C12" s="7" t="s">
        <v>21</v>
      </c>
      <c r="D12" s="46">
        <v>96433.78189999999</v>
      </c>
      <c r="E12" s="46">
        <v>94428.73976000001</v>
      </c>
      <c r="F12" s="46">
        <v>98978.42675</v>
      </c>
      <c r="G12" s="46">
        <v>91775.604086</v>
      </c>
      <c r="H12" s="46">
        <v>77621.75353918142</v>
      </c>
      <c r="I12" s="46">
        <v>92905.05144686854</v>
      </c>
      <c r="J12" s="46">
        <v>78942.625514543</v>
      </c>
      <c r="K12" s="46">
        <v>91762.6510623741</v>
      </c>
      <c r="L12" s="46">
        <v>85182.42460000001</v>
      </c>
      <c r="M12" s="161">
        <v>96254.99324054895</v>
      </c>
    </row>
    <row r="13" spans="1:13" ht="12">
      <c r="A13" s="5"/>
      <c r="B13" s="7"/>
      <c r="C13" s="7" t="s">
        <v>22</v>
      </c>
      <c r="D13" s="46">
        <v>99798.06176000001</v>
      </c>
      <c r="E13" s="46">
        <v>112536.52429</v>
      </c>
      <c r="F13" s="46">
        <v>103418.73307000002</v>
      </c>
      <c r="G13" s="46">
        <v>89827.30274696999</v>
      </c>
      <c r="H13" s="46">
        <v>94608.86124982283</v>
      </c>
      <c r="I13" s="46">
        <v>79129.98573090203</v>
      </c>
      <c r="J13" s="46">
        <v>98640.51327412877</v>
      </c>
      <c r="K13" s="46">
        <v>88751.52457693721</v>
      </c>
      <c r="L13" s="46">
        <v>105852.924</v>
      </c>
      <c r="M13" s="161">
        <v>68399.63051018582</v>
      </c>
    </row>
    <row r="14" spans="1:13" ht="12.75">
      <c r="A14" s="12"/>
      <c r="B14" s="7"/>
      <c r="C14" s="7" t="s">
        <v>23</v>
      </c>
      <c r="D14" s="46">
        <v>116734.33176999999</v>
      </c>
      <c r="E14" s="46">
        <v>108313.60473</v>
      </c>
      <c r="F14" s="46">
        <v>97903.58748000002</v>
      </c>
      <c r="G14" s="46">
        <v>103887.61359454998</v>
      </c>
      <c r="H14" s="46">
        <v>83491.93225543265</v>
      </c>
      <c r="I14" s="46">
        <v>99664.57647253136</v>
      </c>
      <c r="J14" s="46">
        <v>90032.87533651678</v>
      </c>
      <c r="K14" s="46">
        <v>104736.54515400193</v>
      </c>
      <c r="L14" s="46">
        <v>71955.48839999999</v>
      </c>
      <c r="M14" s="161">
        <v>69945.92492210897</v>
      </c>
    </row>
    <row r="15" spans="1:13" ht="12">
      <c r="A15" s="5"/>
      <c r="B15" s="7"/>
      <c r="C15" s="7" t="s">
        <v>24</v>
      </c>
      <c r="D15" s="46">
        <v>111325.91675</v>
      </c>
      <c r="E15" s="46">
        <v>102788.47825</v>
      </c>
      <c r="F15" s="46">
        <v>109333.75641000002</v>
      </c>
      <c r="G15" s="46">
        <v>89956.9750378999</v>
      </c>
      <c r="H15" s="46">
        <v>100058.68986906181</v>
      </c>
      <c r="I15" s="46">
        <v>93120.76039456701</v>
      </c>
      <c r="J15" s="46">
        <v>104995.18890353593</v>
      </c>
      <c r="K15" s="46">
        <v>74447.784788065</v>
      </c>
      <c r="L15" s="46">
        <v>71206.2201</v>
      </c>
      <c r="M15" s="161">
        <v>76311.37938143013</v>
      </c>
    </row>
    <row r="16" spans="1:13" ht="12">
      <c r="A16" s="5"/>
      <c r="B16" s="7"/>
      <c r="C16" s="7" t="s">
        <v>25</v>
      </c>
      <c r="D16" s="46">
        <v>107621.57734</v>
      </c>
      <c r="E16" s="46">
        <v>114258.62359999999</v>
      </c>
      <c r="F16" s="46">
        <v>93093.5845</v>
      </c>
      <c r="G16" s="46">
        <v>108233.7566799</v>
      </c>
      <c r="H16" s="46">
        <v>93495.29035987574</v>
      </c>
      <c r="I16" s="46">
        <v>103810.32944762729</v>
      </c>
      <c r="J16" s="46">
        <v>75631.49853659568</v>
      </c>
      <c r="K16" s="46">
        <v>69382.44230927336</v>
      </c>
      <c r="L16" s="46">
        <v>77527.61441693881</v>
      </c>
      <c r="M16" s="161">
        <v>63318.01331522561</v>
      </c>
    </row>
    <row r="17" spans="1:13" ht="12">
      <c r="A17" s="5"/>
      <c r="B17" s="7"/>
      <c r="C17" s="7" t="s">
        <v>26</v>
      </c>
      <c r="D17" s="46">
        <v>116231.95133</v>
      </c>
      <c r="E17" s="46">
        <v>97701.9783</v>
      </c>
      <c r="F17" s="46">
        <v>109102.25265000001</v>
      </c>
      <c r="G17" s="46">
        <v>98824.6294664</v>
      </c>
      <c r="H17" s="46">
        <v>102803.10073073996</v>
      </c>
      <c r="I17" s="46">
        <v>75123.836166598</v>
      </c>
      <c r="J17" s="46">
        <v>69077.55096226222</v>
      </c>
      <c r="K17" s="46">
        <v>76486.17139758142</v>
      </c>
      <c r="L17" s="46">
        <v>62281.083979999996</v>
      </c>
      <c r="M17" s="161">
        <v>58691.542317911626</v>
      </c>
    </row>
    <row r="18" spans="1:13" ht="12">
      <c r="A18" s="5"/>
      <c r="B18" s="7"/>
      <c r="C18" s="7" t="s">
        <v>27</v>
      </c>
      <c r="D18" s="46">
        <v>99460.21914</v>
      </c>
      <c r="E18" s="46">
        <v>113060.99403</v>
      </c>
      <c r="F18" s="46">
        <v>99869.91145000001</v>
      </c>
      <c r="G18" s="46">
        <v>108861.1209441</v>
      </c>
      <c r="H18" s="46">
        <v>75174.89511401759</v>
      </c>
      <c r="I18" s="46">
        <v>67883.08849268538</v>
      </c>
      <c r="J18" s="46">
        <v>75370.47139847444</v>
      </c>
      <c r="K18" s="46">
        <v>60591.18777066626</v>
      </c>
      <c r="L18" s="46">
        <v>60037.24692</v>
      </c>
      <c r="M18" s="161">
        <v>45628.48355170679</v>
      </c>
    </row>
    <row r="19" spans="1:13" ht="12">
      <c r="A19" s="5"/>
      <c r="B19" s="7"/>
      <c r="C19" s="7" t="s">
        <v>38</v>
      </c>
      <c r="D19" s="46">
        <v>114811.17189</v>
      </c>
      <c r="E19" s="46">
        <v>101508.72142</v>
      </c>
      <c r="F19" s="46">
        <v>111293.52632</v>
      </c>
      <c r="G19" s="46">
        <v>80808.9659674</v>
      </c>
      <c r="H19" s="46">
        <v>66071.77231604057</v>
      </c>
      <c r="I19" s="46">
        <v>74741.64327100974</v>
      </c>
      <c r="J19" s="46">
        <v>61356.68086926595</v>
      </c>
      <c r="K19" s="46">
        <v>60008.776523541586</v>
      </c>
      <c r="L19" s="46">
        <v>45173.159</v>
      </c>
      <c r="M19" s="161">
        <v>61944.87337101923</v>
      </c>
    </row>
    <row r="20" spans="1:13" ht="12">
      <c r="A20" s="5"/>
      <c r="B20" s="7"/>
      <c r="C20" s="7" t="s">
        <v>39</v>
      </c>
      <c r="D20" s="46">
        <v>102637.45947999999</v>
      </c>
      <c r="E20" s="46">
        <v>112465.22502000001</v>
      </c>
      <c r="F20" s="46">
        <v>79975.73316999999</v>
      </c>
      <c r="G20" s="46">
        <v>69779.78523120002</v>
      </c>
      <c r="H20" s="46">
        <v>74433.57465836915</v>
      </c>
      <c r="I20" s="46">
        <v>59509.05151169884</v>
      </c>
      <c r="J20" s="46">
        <v>59345.970736019524</v>
      </c>
      <c r="K20" s="46">
        <v>43645.41152593372</v>
      </c>
      <c r="L20" s="46">
        <v>61987.84156031606</v>
      </c>
      <c r="M20" s="161">
        <v>59534.91019061951</v>
      </c>
    </row>
    <row r="21" spans="1:13" ht="12">
      <c r="A21" s="5"/>
      <c r="B21" s="7"/>
      <c r="C21" s="7" t="s">
        <v>40</v>
      </c>
      <c r="D21" s="46">
        <v>113930.38437</v>
      </c>
      <c r="E21" s="46">
        <v>80138.03762</v>
      </c>
      <c r="F21" s="46">
        <v>69232.01016</v>
      </c>
      <c r="G21" s="46">
        <v>77625.54810747999</v>
      </c>
      <c r="H21" s="46">
        <v>58776.33409594315</v>
      </c>
      <c r="I21" s="46">
        <v>58691.915667466965</v>
      </c>
      <c r="J21" s="46">
        <v>42966.80738658639</v>
      </c>
      <c r="K21" s="46">
        <v>60334.68924374555</v>
      </c>
      <c r="L21" s="46">
        <v>56978.88928</v>
      </c>
      <c r="M21" s="161">
        <v>61501.815639273846</v>
      </c>
    </row>
    <row r="22" spans="1:13" ht="12">
      <c r="A22" s="5"/>
      <c r="B22" s="7"/>
      <c r="C22" s="7" t="s">
        <v>41</v>
      </c>
      <c r="D22" s="46">
        <v>79736.63737000001</v>
      </c>
      <c r="E22" s="46">
        <v>69690.97288</v>
      </c>
      <c r="F22" s="46">
        <v>77906.89218</v>
      </c>
      <c r="G22" s="46">
        <v>62710.89942500001</v>
      </c>
      <c r="H22" s="46">
        <v>57254.36730891135</v>
      </c>
      <c r="I22" s="46">
        <v>42225.65648733062</v>
      </c>
      <c r="J22" s="46">
        <v>58741.33897224645</v>
      </c>
      <c r="K22" s="46">
        <v>55395.48179853283</v>
      </c>
      <c r="L22" s="46">
        <v>60233.047000000006</v>
      </c>
      <c r="M22" s="161">
        <v>61914.638654680886</v>
      </c>
    </row>
    <row r="23" spans="1:13" ht="12">
      <c r="A23" s="5"/>
      <c r="B23" s="7"/>
      <c r="C23" s="7" t="s">
        <v>42</v>
      </c>
      <c r="D23" s="46">
        <v>69474.92007000001</v>
      </c>
      <c r="E23" s="46">
        <v>76878.0503</v>
      </c>
      <c r="F23" s="46">
        <v>62187.368500000004</v>
      </c>
      <c r="G23" s="46">
        <v>59641.7700398</v>
      </c>
      <c r="H23" s="46">
        <v>42271.83402333186</v>
      </c>
      <c r="I23" s="46">
        <v>56336.04137486001</v>
      </c>
      <c r="J23" s="46">
        <v>53467.15549283254</v>
      </c>
      <c r="K23" s="46">
        <v>57762.30128546601</v>
      </c>
      <c r="L23" s="46">
        <v>61622.12265914245</v>
      </c>
      <c r="M23" s="161">
        <v>71810.68519029419</v>
      </c>
    </row>
    <row r="24" spans="1:13" ht="12.75" thickBot="1">
      <c r="A24" s="5"/>
      <c r="B24" s="7"/>
      <c r="C24" s="7" t="s">
        <v>37</v>
      </c>
      <c r="D24" s="47">
        <v>809673.52171</v>
      </c>
      <c r="E24" s="47">
        <v>751416.01894</v>
      </c>
      <c r="F24" s="47">
        <v>703932.1205199999</v>
      </c>
      <c r="G24" s="47">
        <v>659801.4202964002</v>
      </c>
      <c r="H24" s="47">
        <v>585646.6154139074</v>
      </c>
      <c r="I24" s="47">
        <v>548320.3519759198</v>
      </c>
      <c r="J24" s="47">
        <v>518667.9590699362</v>
      </c>
      <c r="K24" s="47">
        <v>486754.0329709396</v>
      </c>
      <c r="L24" s="47">
        <v>452245.57085</v>
      </c>
      <c r="M24" s="163">
        <v>397652.3682580518</v>
      </c>
    </row>
    <row r="25" spans="1:13" ht="13.5" thickTop="1">
      <c r="A25" s="5"/>
      <c r="B25" s="7"/>
      <c r="C25" s="7" t="s">
        <v>4</v>
      </c>
      <c r="D25" s="97">
        <v>2166223.6553</v>
      </c>
      <c r="E25" s="97">
        <f>SUM(E8:E24)</f>
        <v>2084661.4663200001</v>
      </c>
      <c r="F25" s="97">
        <f aca="true" t="shared" si="0" ref="F25:M25">SUM(F8:F24)</f>
        <v>1972101.84614</v>
      </c>
      <c r="G25" s="97">
        <f t="shared" si="0"/>
        <v>1861906.1774384002</v>
      </c>
      <c r="H25" s="97">
        <f t="shared" si="0"/>
        <v>1667805.8382080167</v>
      </c>
      <c r="I25" s="97">
        <f t="shared" si="0"/>
        <v>1594291.739117947</v>
      </c>
      <c r="J25" s="97">
        <f t="shared" si="0"/>
        <v>1551256.500194895</v>
      </c>
      <c r="K25" s="97">
        <f t="shared" si="0"/>
        <v>1492531.7262860788</v>
      </c>
      <c r="L25" s="97">
        <f t="shared" si="0"/>
        <v>1439522.3138883973</v>
      </c>
      <c r="M25" s="23">
        <f t="shared" si="0"/>
        <v>1360923.5255554575</v>
      </c>
    </row>
    <row r="26" spans="1:13" ht="12">
      <c r="A26" s="5"/>
      <c r="B26" s="7"/>
      <c r="C26" s="7"/>
      <c r="D26" s="96"/>
      <c r="E26" s="96"/>
      <c r="F26" s="96"/>
      <c r="G26" s="96"/>
      <c r="H26" s="96"/>
      <c r="I26" s="96"/>
      <c r="J26" s="96"/>
      <c r="K26" s="96"/>
      <c r="L26" s="96"/>
      <c r="M26" s="21"/>
    </row>
    <row r="27" spans="1:13" ht="12.75">
      <c r="A27" s="12" t="s">
        <v>83</v>
      </c>
      <c r="B27" s="4"/>
      <c r="C27" s="4"/>
      <c r="D27" s="96"/>
      <c r="E27" s="96"/>
      <c r="F27" s="96"/>
      <c r="G27" s="96"/>
      <c r="H27" s="96"/>
      <c r="I27" s="96"/>
      <c r="J27" s="96"/>
      <c r="K27" s="96"/>
      <c r="L27" s="96"/>
      <c r="M27" s="21"/>
    </row>
    <row r="28" spans="1:13" ht="12.75">
      <c r="A28" s="12"/>
      <c r="B28" s="4"/>
      <c r="C28" s="4" t="s">
        <v>28</v>
      </c>
      <c r="D28" s="46">
        <v>19603.309092945972</v>
      </c>
      <c r="E28" s="46">
        <v>14016.00658</v>
      </c>
      <c r="F28" s="46">
        <v>22096.311640000004</v>
      </c>
      <c r="G28" s="46">
        <v>19375.066639200002</v>
      </c>
      <c r="H28" s="46">
        <v>18678.994192820155</v>
      </c>
      <c r="I28" s="46">
        <v>28033.495919675</v>
      </c>
      <c r="J28" s="46">
        <v>25929.242024020885</v>
      </c>
      <c r="K28" s="46">
        <v>28584.8126</v>
      </c>
      <c r="L28" s="46">
        <v>25337.09624</v>
      </c>
      <c r="M28" s="161">
        <v>25650.7493266</v>
      </c>
    </row>
    <row r="29" spans="1:13" ht="12">
      <c r="A29" s="5"/>
      <c r="B29" s="4"/>
      <c r="C29" s="4" t="s">
        <v>18</v>
      </c>
      <c r="D29" s="46">
        <v>60130.551647210676</v>
      </c>
      <c r="E29" s="46">
        <v>66611.2354</v>
      </c>
      <c r="F29" s="46">
        <v>58797.74582</v>
      </c>
      <c r="G29" s="46">
        <v>62489.0094047</v>
      </c>
      <c r="H29" s="46">
        <v>54255.66433344826</v>
      </c>
      <c r="I29" s="46">
        <v>82293.1949243537</v>
      </c>
      <c r="J29" s="46">
        <v>69713.56483074138</v>
      </c>
      <c r="K29" s="46">
        <v>71713.42075589472</v>
      </c>
      <c r="L29" s="46">
        <v>80738.955</v>
      </c>
      <c r="M29" s="161">
        <v>68258.56099320001</v>
      </c>
    </row>
    <row r="30" spans="1:13" ht="12">
      <c r="A30" s="5"/>
      <c r="B30" s="4"/>
      <c r="C30" s="4" t="s">
        <v>19</v>
      </c>
      <c r="D30" s="46">
        <v>72472.33968425724</v>
      </c>
      <c r="E30" s="46">
        <v>71763.12592</v>
      </c>
      <c r="F30" s="46">
        <v>67462.59203</v>
      </c>
      <c r="G30" s="46">
        <v>71902.353429</v>
      </c>
      <c r="H30" s="46">
        <v>59566.37012342851</v>
      </c>
      <c r="I30" s="46">
        <v>67675.83231844974</v>
      </c>
      <c r="J30" s="46">
        <v>68167.42548267504</v>
      </c>
      <c r="K30" s="46">
        <v>70559.55378103902</v>
      </c>
      <c r="L30" s="46">
        <v>56641.517556972</v>
      </c>
      <c r="M30" s="161">
        <v>64116.588477159996</v>
      </c>
    </row>
    <row r="31" spans="1:13" ht="12">
      <c r="A31" s="5"/>
      <c r="B31" s="4"/>
      <c r="C31" s="4" t="s">
        <v>20</v>
      </c>
      <c r="D31" s="46">
        <v>72958.29374031736</v>
      </c>
      <c r="E31" s="46">
        <v>56429.135579999995</v>
      </c>
      <c r="F31" s="46">
        <v>57888.626079999995</v>
      </c>
      <c r="G31" s="46">
        <v>65441.6256514</v>
      </c>
      <c r="H31" s="46">
        <v>44293.28999381188</v>
      </c>
      <c r="I31" s="46">
        <v>56361.43386643656</v>
      </c>
      <c r="J31" s="46">
        <v>52144.394467818674</v>
      </c>
      <c r="K31" s="46">
        <v>44078.95478306076</v>
      </c>
      <c r="L31" s="46">
        <v>53020.651238</v>
      </c>
      <c r="M31" s="161">
        <v>42446.904459800004</v>
      </c>
    </row>
    <row r="32" spans="1:13" ht="12">
      <c r="A32" s="5"/>
      <c r="B32" s="7"/>
      <c r="C32" s="7" t="s">
        <v>21</v>
      </c>
      <c r="D32" s="46">
        <v>55120.798482766426</v>
      </c>
      <c r="E32" s="46">
        <v>46723.888</v>
      </c>
      <c r="F32" s="46">
        <v>59018.703879999994</v>
      </c>
      <c r="G32" s="46">
        <v>49213.727039</v>
      </c>
      <c r="H32" s="46">
        <v>33188.77137238326</v>
      </c>
      <c r="I32" s="46">
        <v>42861.64971991512</v>
      </c>
      <c r="J32" s="46">
        <v>34290.41696504372</v>
      </c>
      <c r="K32" s="46">
        <v>40163.59841072542</v>
      </c>
      <c r="L32" s="46">
        <v>33078.0385</v>
      </c>
      <c r="M32" s="161">
        <v>36902.6849894</v>
      </c>
    </row>
    <row r="33" spans="1:13" ht="12">
      <c r="A33" s="5"/>
      <c r="B33" s="7"/>
      <c r="C33" s="7" t="s">
        <v>22</v>
      </c>
      <c r="D33" s="46">
        <v>42207.08903633362</v>
      </c>
      <c r="E33" s="46">
        <v>48777.187</v>
      </c>
      <c r="F33" s="46">
        <v>40126.2913</v>
      </c>
      <c r="G33" s="46">
        <v>37462.657617900004</v>
      </c>
      <c r="H33" s="46">
        <v>28109.96905894403</v>
      </c>
      <c r="I33" s="46">
        <v>29533.34671225344</v>
      </c>
      <c r="J33" s="46">
        <v>29676.704610576984</v>
      </c>
      <c r="K33" s="46">
        <v>27475.322521531936</v>
      </c>
      <c r="L33" s="46">
        <v>28445.615630079996</v>
      </c>
      <c r="M33" s="161">
        <v>29122.848253089065</v>
      </c>
    </row>
    <row r="34" spans="1:13" ht="12.75">
      <c r="A34" s="12"/>
      <c r="B34" s="7"/>
      <c r="C34" s="7" t="s">
        <v>23</v>
      </c>
      <c r="D34" s="46">
        <v>47895.22660034644</v>
      </c>
      <c r="E34" s="46">
        <v>35073.99782</v>
      </c>
      <c r="F34" s="46">
        <v>32533.206749999998</v>
      </c>
      <c r="G34" s="46">
        <v>32432.907023199998</v>
      </c>
      <c r="H34" s="46">
        <v>16995.71780283804</v>
      </c>
      <c r="I34" s="46">
        <v>20247.154179999998</v>
      </c>
      <c r="J34" s="46">
        <v>22900.85332153752</v>
      </c>
      <c r="K34" s="46">
        <v>22537.429998872758</v>
      </c>
      <c r="L34" s="46">
        <v>22386.525999999998</v>
      </c>
      <c r="M34" s="161">
        <v>18866.920222586898</v>
      </c>
    </row>
    <row r="35" spans="1:13" ht="12">
      <c r="A35" s="5"/>
      <c r="B35" s="7"/>
      <c r="C35" s="7" t="s">
        <v>24</v>
      </c>
      <c r="D35" s="46">
        <v>32356.12465074929</v>
      </c>
      <c r="E35" s="46">
        <v>28842.071</v>
      </c>
      <c r="F35" s="46">
        <v>29373.29413</v>
      </c>
      <c r="G35" s="46">
        <v>19129.427965</v>
      </c>
      <c r="H35" s="46">
        <v>20003.372842188543</v>
      </c>
      <c r="I35" s="46">
        <v>17087.714520000005</v>
      </c>
      <c r="J35" s="46">
        <v>16815.185370809737</v>
      </c>
      <c r="K35" s="46">
        <v>17128.853847024657</v>
      </c>
      <c r="L35" s="46">
        <v>15382.317519999999</v>
      </c>
      <c r="M35" s="161">
        <v>18610.33433012849</v>
      </c>
    </row>
    <row r="36" spans="1:13" ht="12">
      <c r="A36" s="5"/>
      <c r="B36" s="7"/>
      <c r="C36" s="7" t="s">
        <v>25</v>
      </c>
      <c r="D36" s="46">
        <v>23630.617880431175</v>
      </c>
      <c r="E36" s="46">
        <v>22302.214</v>
      </c>
      <c r="F36" s="46">
        <v>18226.673890000002</v>
      </c>
      <c r="G36" s="46">
        <v>14227.189240999996</v>
      </c>
      <c r="H36" s="46">
        <v>15253.574522508648</v>
      </c>
      <c r="I36" s="46">
        <v>15222.8542949819</v>
      </c>
      <c r="J36" s="46">
        <v>13238.12396334</v>
      </c>
      <c r="K36" s="46">
        <v>13423.42238453808</v>
      </c>
      <c r="L36" s="46">
        <v>15807.877480000001</v>
      </c>
      <c r="M36" s="161">
        <v>15201.483570000002</v>
      </c>
    </row>
    <row r="37" spans="1:13" ht="12">
      <c r="A37" s="5"/>
      <c r="B37" s="7"/>
      <c r="C37" s="7" t="s">
        <v>26</v>
      </c>
      <c r="D37" s="46">
        <v>20949.51432590763</v>
      </c>
      <c r="E37" s="46">
        <v>15342.569</v>
      </c>
      <c r="F37" s="46">
        <v>11880.064890000001</v>
      </c>
      <c r="G37" s="46">
        <v>13378.484541000002</v>
      </c>
      <c r="H37" s="46">
        <v>12490.648603604432</v>
      </c>
      <c r="I37" s="46">
        <v>10341.274530727</v>
      </c>
      <c r="J37" s="46">
        <v>10222.60241093568</v>
      </c>
      <c r="K37" s="46">
        <v>12515.247</v>
      </c>
      <c r="L37" s="46">
        <v>13006.850120000001</v>
      </c>
      <c r="M37" s="161">
        <v>12341.326570000001</v>
      </c>
    </row>
    <row r="38" spans="1:13" ht="12">
      <c r="A38" s="5"/>
      <c r="B38" s="7"/>
      <c r="C38" s="7" t="s">
        <v>27</v>
      </c>
      <c r="D38" s="46">
        <v>13560.96145672952</v>
      </c>
      <c r="E38" s="46">
        <v>7955.726</v>
      </c>
      <c r="F38" s="46">
        <v>11227.762499999999</v>
      </c>
      <c r="G38" s="46">
        <v>11640.655375999999</v>
      </c>
      <c r="H38" s="46">
        <v>14030.198908518345</v>
      </c>
      <c r="I38" s="46">
        <v>8282.78771393328</v>
      </c>
      <c r="J38" s="46">
        <v>10800.6</v>
      </c>
      <c r="K38" s="46">
        <v>10606.448999999999</v>
      </c>
      <c r="L38" s="46">
        <v>9714.798569999999</v>
      </c>
      <c r="M38" s="161">
        <v>9293.4569296075</v>
      </c>
    </row>
    <row r="39" spans="1:13" ht="12">
      <c r="A39" s="5"/>
      <c r="B39" s="7"/>
      <c r="C39" s="7" t="s">
        <v>38</v>
      </c>
      <c r="D39" s="46">
        <v>6277.732150000001</v>
      </c>
      <c r="E39" s="46">
        <v>9264.579</v>
      </c>
      <c r="F39" s="46">
        <v>9053.95757</v>
      </c>
      <c r="G39" s="46">
        <v>6907.38933</v>
      </c>
      <c r="H39" s="46">
        <v>13040.499017354252</v>
      </c>
      <c r="I39" s="46">
        <v>7583.749</v>
      </c>
      <c r="J39" s="46">
        <v>8936.019</v>
      </c>
      <c r="K39" s="46">
        <v>6853.999</v>
      </c>
      <c r="L39" s="46">
        <v>7383.58124</v>
      </c>
      <c r="M39" s="161">
        <v>8311.42324</v>
      </c>
    </row>
    <row r="40" spans="1:13" ht="12">
      <c r="A40" s="5"/>
      <c r="B40" s="7"/>
      <c r="C40" s="7" t="s">
        <v>39</v>
      </c>
      <c r="D40" s="46">
        <v>8288.61656605094</v>
      </c>
      <c r="E40" s="46">
        <v>7467.586</v>
      </c>
      <c r="F40" s="46">
        <v>5389.4706400000005</v>
      </c>
      <c r="G40" s="46">
        <v>5486.735346</v>
      </c>
      <c r="H40" s="46">
        <v>16115.299272942117</v>
      </c>
      <c r="I40" s="46">
        <v>7891.7699999999995</v>
      </c>
      <c r="J40" s="46">
        <v>5004.5509999999995</v>
      </c>
      <c r="K40" s="46">
        <v>6030.96390507962</v>
      </c>
      <c r="L40" s="46">
        <v>5338.29629</v>
      </c>
      <c r="M40" s="161">
        <v>5471.994000000001</v>
      </c>
    </row>
    <row r="41" spans="1:13" ht="12">
      <c r="A41" s="5"/>
      <c r="B41" s="7"/>
      <c r="C41" s="7" t="s">
        <v>40</v>
      </c>
      <c r="D41" s="46">
        <v>5176.7771849386945</v>
      </c>
      <c r="E41" s="46">
        <v>3823.666</v>
      </c>
      <c r="F41" s="46">
        <v>4653.360000000001</v>
      </c>
      <c r="G41" s="46">
        <v>6273.944128</v>
      </c>
      <c r="H41" s="46">
        <v>20994.392765793164</v>
      </c>
      <c r="I41" s="46">
        <v>3207.716</v>
      </c>
      <c r="J41" s="46">
        <v>4324.23338963186</v>
      </c>
      <c r="K41" s="46">
        <v>3594.2169999999996</v>
      </c>
      <c r="L41" s="46">
        <v>5705.793000000001</v>
      </c>
      <c r="M41" s="161">
        <v>6079.4733400000005</v>
      </c>
    </row>
    <row r="42" spans="1:13" ht="12">
      <c r="A42" s="5"/>
      <c r="B42" s="7"/>
      <c r="C42" s="7" t="s">
        <v>41</v>
      </c>
      <c r="D42" s="46">
        <v>3047.99691752958</v>
      </c>
      <c r="E42" s="46">
        <v>3505.418</v>
      </c>
      <c r="F42" s="46">
        <v>4249.9800000000005</v>
      </c>
      <c r="G42" s="46">
        <v>5922.9870587</v>
      </c>
      <c r="H42" s="46">
        <v>23849.499440641215</v>
      </c>
      <c r="I42" s="46">
        <v>4195.04144477482</v>
      </c>
      <c r="J42" s="46">
        <v>2014.942</v>
      </c>
      <c r="K42" s="46">
        <v>3818.116</v>
      </c>
      <c r="L42" s="46">
        <v>4467.38329</v>
      </c>
      <c r="M42" s="161">
        <v>4614.395819517536</v>
      </c>
    </row>
    <row r="43" spans="1:13" ht="12">
      <c r="A43" s="5"/>
      <c r="B43" s="7"/>
      <c r="C43" s="7" t="s">
        <v>42</v>
      </c>
      <c r="D43" s="46">
        <v>3230.5027</v>
      </c>
      <c r="E43" s="46">
        <v>3754.599</v>
      </c>
      <c r="F43" s="46">
        <v>5566.8150000000005</v>
      </c>
      <c r="G43" s="46">
        <v>2681.924042</v>
      </c>
      <c r="H43" s="46">
        <v>21944.38913537776</v>
      </c>
      <c r="I43" s="46">
        <v>1307.226</v>
      </c>
      <c r="J43" s="46">
        <v>4140.654</v>
      </c>
      <c r="K43" s="46">
        <v>3715.7470000000003</v>
      </c>
      <c r="L43" s="46">
        <v>3140.497</v>
      </c>
      <c r="M43" s="161">
        <v>4981.909713779385</v>
      </c>
    </row>
    <row r="44" spans="1:13" ht="12.75" thickBot="1">
      <c r="A44" s="5"/>
      <c r="B44" s="7"/>
      <c r="C44" s="7" t="s">
        <v>37</v>
      </c>
      <c r="D44" s="47">
        <v>16736.29407833393</v>
      </c>
      <c r="E44" s="47">
        <v>15682.06917000002</v>
      </c>
      <c r="F44" s="47">
        <v>15490.28030000001</v>
      </c>
      <c r="G44" s="47">
        <v>15462.192268000003</v>
      </c>
      <c r="H44" s="47">
        <v>17387.529359194818</v>
      </c>
      <c r="I44" s="47">
        <v>17850.947587968167</v>
      </c>
      <c r="J44" s="47">
        <v>16435.116955105022</v>
      </c>
      <c r="K44" s="47">
        <v>18936.610535105025</v>
      </c>
      <c r="L44" s="47">
        <v>19099.392</v>
      </c>
      <c r="M44" s="163">
        <v>16775.00104132564</v>
      </c>
    </row>
    <row r="45" spans="1:13" ht="13.5" thickTop="1">
      <c r="A45" s="5"/>
      <c r="B45" s="7"/>
      <c r="C45" s="7" t="s">
        <v>4</v>
      </c>
      <c r="D45" s="97">
        <v>503642.74619484844</v>
      </c>
      <c r="E45" s="97">
        <f aca="true" t="shared" si="1" ref="E45:M45">SUM(E28:E44)</f>
        <v>457335.0734700001</v>
      </c>
      <c r="F45" s="97">
        <f t="shared" si="1"/>
        <v>453035.13641999994</v>
      </c>
      <c r="G45" s="97">
        <f t="shared" si="1"/>
        <v>439428.27610009996</v>
      </c>
      <c r="H45" s="97">
        <f t="shared" si="1"/>
        <v>430198.18074579735</v>
      </c>
      <c r="I45" s="97">
        <f t="shared" si="1"/>
        <v>419977.1887334688</v>
      </c>
      <c r="J45" s="97">
        <f t="shared" si="1"/>
        <v>394754.6297922365</v>
      </c>
      <c r="K45" s="97">
        <f t="shared" si="1"/>
        <v>401736.7185228721</v>
      </c>
      <c r="L45" s="97">
        <f t="shared" si="1"/>
        <v>398695.18667505204</v>
      </c>
      <c r="M45" s="23">
        <f t="shared" si="1"/>
        <v>387046.05527619453</v>
      </c>
    </row>
    <row r="46" spans="1:13" ht="12">
      <c r="A46" s="8"/>
      <c r="B46" s="9"/>
      <c r="C46" s="17"/>
      <c r="D46" s="17"/>
      <c r="E46" s="17"/>
      <c r="F46" s="17"/>
      <c r="G46" s="17"/>
      <c r="H46" s="9"/>
      <c r="I46" s="9"/>
      <c r="J46" s="9"/>
      <c r="K46" s="9"/>
      <c r="L46" s="9"/>
      <c r="M46" s="10"/>
    </row>
    <row r="48" spans="1:8" ht="15">
      <c r="A48" s="119" t="s">
        <v>259</v>
      </c>
      <c r="B48" s="118"/>
      <c r="C48" s="118"/>
      <c r="D48" s="118"/>
      <c r="E48" s="118"/>
      <c r="F48" s="118"/>
      <c r="G48" s="118"/>
      <c r="H48" s="141"/>
    </row>
    <row r="49" ht="12">
      <c r="A49" s="11" t="s">
        <v>350</v>
      </c>
    </row>
    <row r="51" spans="1:13" ht="12.75">
      <c r="A51" s="155" t="s">
        <v>150</v>
      </c>
      <c r="B51" s="156"/>
      <c r="C51" s="156"/>
      <c r="D51" s="156"/>
      <c r="E51" s="157" t="s">
        <v>242</v>
      </c>
      <c r="F51" s="156"/>
      <c r="G51" s="156"/>
      <c r="H51" s="211"/>
      <c r="I51" s="209"/>
      <c r="J51" s="209"/>
      <c r="K51" s="209"/>
      <c r="L51" s="209"/>
      <c r="M51" s="210"/>
    </row>
    <row r="52" spans="1:13" ht="12.75">
      <c r="A52" s="132"/>
      <c r="B52" s="131"/>
      <c r="C52" s="131"/>
      <c r="D52" s="130">
        <v>2014</v>
      </c>
      <c r="E52" s="134">
        <v>2013</v>
      </c>
      <c r="F52" s="134">
        <v>2012</v>
      </c>
      <c r="G52" s="134">
        <v>2011</v>
      </c>
      <c r="H52" s="134">
        <v>2010</v>
      </c>
      <c r="I52" s="134">
        <v>2009</v>
      </c>
      <c r="J52" s="134">
        <v>2008</v>
      </c>
      <c r="K52" s="134">
        <v>2007</v>
      </c>
      <c r="L52" s="134">
        <v>2006</v>
      </c>
      <c r="M52" s="136">
        <v>2005</v>
      </c>
    </row>
    <row r="53" spans="1:13" ht="12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"/>
    </row>
    <row r="54" spans="1:13" ht="12.75">
      <c r="A54" s="101" t="s">
        <v>240</v>
      </c>
      <c r="B54" s="102"/>
      <c r="C54" s="102"/>
      <c r="D54" s="4"/>
      <c r="E54" s="4"/>
      <c r="F54" s="4"/>
      <c r="G54" s="4"/>
      <c r="H54" s="4"/>
      <c r="I54" s="4"/>
      <c r="J54" s="4"/>
      <c r="K54" s="4"/>
      <c r="L54" s="4"/>
      <c r="M54" s="6"/>
    </row>
    <row r="55" spans="1:13" ht="12.75">
      <c r="A55" s="12"/>
      <c r="B55" s="4"/>
      <c r="C55" s="4" t="s">
        <v>28</v>
      </c>
      <c r="D55" s="46">
        <v>2391.9245</v>
      </c>
      <c r="E55" s="46">
        <v>2891.2515</v>
      </c>
      <c r="F55" s="46">
        <v>3131.03784</v>
      </c>
      <c r="G55" s="46">
        <v>2889.5402326</v>
      </c>
      <c r="H55" s="46">
        <v>3223.666104467936</v>
      </c>
      <c r="I55" s="46">
        <v>2746.6279999999997</v>
      </c>
      <c r="J55" s="46">
        <v>3096.102</v>
      </c>
      <c r="K55" s="46">
        <v>2099.59504</v>
      </c>
      <c r="L55" s="46">
        <v>1934.450212</v>
      </c>
      <c r="M55" s="161">
        <v>6927.799</v>
      </c>
    </row>
    <row r="56" spans="1:13" ht="12">
      <c r="A56" s="5"/>
      <c r="B56" s="4"/>
      <c r="C56" s="4" t="s">
        <v>18</v>
      </c>
      <c r="D56" s="46">
        <v>19300.004559999998</v>
      </c>
      <c r="E56" s="46">
        <v>21360.353809999997</v>
      </c>
      <c r="F56" s="46">
        <v>19802.71669</v>
      </c>
      <c r="G56" s="46">
        <v>25855.773853100003</v>
      </c>
      <c r="H56" s="46">
        <v>19566.404338594766</v>
      </c>
      <c r="I56" s="46">
        <v>21372.38</v>
      </c>
      <c r="J56" s="46">
        <v>20443.661878279498</v>
      </c>
      <c r="K56" s="46">
        <v>23684.8527103944</v>
      </c>
      <c r="L56" s="46">
        <v>28485.242</v>
      </c>
      <c r="M56" s="161">
        <v>25250.527035900002</v>
      </c>
    </row>
    <row r="57" spans="1:13" ht="12">
      <c r="A57" s="5"/>
      <c r="B57" s="4"/>
      <c r="C57" s="4" t="s">
        <v>19</v>
      </c>
      <c r="D57" s="46">
        <v>46392.67528</v>
      </c>
      <c r="E57" s="46">
        <v>45183.29404</v>
      </c>
      <c r="F57" s="46">
        <v>56698.35382999999</v>
      </c>
      <c r="G57" s="46">
        <v>49489.183686599994</v>
      </c>
      <c r="H57" s="46">
        <v>58100.00521452879</v>
      </c>
      <c r="I57" s="46">
        <v>51102.390883092</v>
      </c>
      <c r="J57" s="46">
        <v>52793.9443252771</v>
      </c>
      <c r="K57" s="46">
        <v>64735.860888671996</v>
      </c>
      <c r="L57" s="46">
        <v>55260.10091000001</v>
      </c>
      <c r="M57" s="161">
        <v>59833.2577115</v>
      </c>
    </row>
    <row r="58" spans="1:13" ht="12">
      <c r="A58" s="5"/>
      <c r="B58" s="4"/>
      <c r="C58" s="4" t="s">
        <v>20</v>
      </c>
      <c r="D58" s="46">
        <v>60269.11608</v>
      </c>
      <c r="E58" s="46">
        <v>80040.59783</v>
      </c>
      <c r="F58" s="46">
        <v>76241.83462000002</v>
      </c>
      <c r="G58" s="46">
        <v>81936.28804300001</v>
      </c>
      <c r="H58" s="46">
        <v>75206.74161578958</v>
      </c>
      <c r="I58" s="46">
        <v>67608.0517947894</v>
      </c>
      <c r="J58" s="46">
        <v>87686.15553839451</v>
      </c>
      <c r="K58" s="46">
        <v>71952.41723995381</v>
      </c>
      <c r="L58" s="46">
        <v>81558.888</v>
      </c>
      <c r="M58" s="161">
        <v>76002.683265</v>
      </c>
    </row>
    <row r="59" spans="1:13" ht="12">
      <c r="A59" s="5"/>
      <c r="B59" s="7"/>
      <c r="C59" s="7" t="s">
        <v>21</v>
      </c>
      <c r="D59" s="46">
        <v>96433.78189999999</v>
      </c>
      <c r="E59" s="46">
        <v>94428.73976000001</v>
      </c>
      <c r="F59" s="46">
        <v>98978.42675</v>
      </c>
      <c r="G59" s="46">
        <v>91775.604086</v>
      </c>
      <c r="H59" s="46">
        <v>77621.75353918142</v>
      </c>
      <c r="I59" s="46">
        <v>92905.05144686854</v>
      </c>
      <c r="J59" s="46">
        <v>78942.625514543</v>
      </c>
      <c r="K59" s="46">
        <v>91762.6510623741</v>
      </c>
      <c r="L59" s="46">
        <v>85182.42460000001</v>
      </c>
      <c r="M59" s="161">
        <v>96254.99324054895</v>
      </c>
    </row>
    <row r="60" spans="1:13" ht="12">
      <c r="A60" s="5"/>
      <c r="B60" s="7"/>
      <c r="C60" s="7" t="s">
        <v>22</v>
      </c>
      <c r="D60" s="46">
        <v>99798.06176000001</v>
      </c>
      <c r="E60" s="46">
        <v>112536.52429</v>
      </c>
      <c r="F60" s="46">
        <v>103418.73307000002</v>
      </c>
      <c r="G60" s="46">
        <v>89827.30274696999</v>
      </c>
      <c r="H60" s="46">
        <v>94608.86124982283</v>
      </c>
      <c r="I60" s="46">
        <v>79129.98573090203</v>
      </c>
      <c r="J60" s="46">
        <v>98640.51327412877</v>
      </c>
      <c r="K60" s="46">
        <v>88751.52457693721</v>
      </c>
      <c r="L60" s="46">
        <v>105852.924</v>
      </c>
      <c r="M60" s="161">
        <v>68399.63051018582</v>
      </c>
    </row>
    <row r="61" spans="1:13" ht="12.75">
      <c r="A61" s="12"/>
      <c r="B61" s="7"/>
      <c r="C61" s="7" t="s">
        <v>23</v>
      </c>
      <c r="D61" s="46">
        <v>116734.33176999999</v>
      </c>
      <c r="E61" s="46">
        <v>108313.60473</v>
      </c>
      <c r="F61" s="46">
        <v>97903.58748000002</v>
      </c>
      <c r="G61" s="46">
        <v>103887.61359454998</v>
      </c>
      <c r="H61" s="46">
        <v>83491.93225543265</v>
      </c>
      <c r="I61" s="46">
        <v>99664.57647253136</v>
      </c>
      <c r="J61" s="46">
        <v>90032.87533651678</v>
      </c>
      <c r="K61" s="46">
        <v>104736.54515400193</v>
      </c>
      <c r="L61" s="46">
        <v>71955.48839999999</v>
      </c>
      <c r="M61" s="161">
        <v>69945.92492210897</v>
      </c>
    </row>
    <row r="62" spans="1:13" ht="12">
      <c r="A62" s="5"/>
      <c r="B62" s="7"/>
      <c r="C62" s="7" t="s">
        <v>24</v>
      </c>
      <c r="D62" s="46">
        <v>111325.91675</v>
      </c>
      <c r="E62" s="46">
        <v>102788.47825</v>
      </c>
      <c r="F62" s="46">
        <v>109333.75641000002</v>
      </c>
      <c r="G62" s="46">
        <v>89956.9750378999</v>
      </c>
      <c r="H62" s="46">
        <v>100058.68986906181</v>
      </c>
      <c r="I62" s="46">
        <v>93120.76039456701</v>
      </c>
      <c r="J62" s="46">
        <v>104995.18890353593</v>
      </c>
      <c r="K62" s="46">
        <v>74447.784788065</v>
      </c>
      <c r="L62" s="46">
        <v>71206.2201</v>
      </c>
      <c r="M62" s="161">
        <v>76311.37938143013</v>
      </c>
    </row>
    <row r="63" spans="1:13" ht="12">
      <c r="A63" s="5"/>
      <c r="B63" s="7"/>
      <c r="C63" s="7" t="s">
        <v>25</v>
      </c>
      <c r="D63" s="46">
        <v>107621.57734</v>
      </c>
      <c r="E63" s="46">
        <v>114258.62359999999</v>
      </c>
      <c r="F63" s="46">
        <v>93093.5845</v>
      </c>
      <c r="G63" s="46">
        <v>108233.7566799</v>
      </c>
      <c r="H63" s="46">
        <v>93495.29035987574</v>
      </c>
      <c r="I63" s="46">
        <v>103810.32944762729</v>
      </c>
      <c r="J63" s="46">
        <v>75631.49853659568</v>
      </c>
      <c r="K63" s="46">
        <v>69382.44230927336</v>
      </c>
      <c r="L63" s="46">
        <v>77527.61441693881</v>
      </c>
      <c r="M63" s="161">
        <v>63318.01331522561</v>
      </c>
    </row>
    <row r="64" spans="1:13" ht="12">
      <c r="A64" s="5"/>
      <c r="B64" s="7"/>
      <c r="C64" s="7" t="s">
        <v>26</v>
      </c>
      <c r="D64" s="46">
        <v>116231.95133</v>
      </c>
      <c r="E64" s="46">
        <v>97701.9783</v>
      </c>
      <c r="F64" s="46">
        <v>109102.25265000001</v>
      </c>
      <c r="G64" s="46">
        <v>98824.6294664</v>
      </c>
      <c r="H64" s="46">
        <v>102803.10073073996</v>
      </c>
      <c r="I64" s="46">
        <v>75123.836166598</v>
      </c>
      <c r="J64" s="46">
        <v>69077.55096226222</v>
      </c>
      <c r="K64" s="46">
        <v>76486.17139758142</v>
      </c>
      <c r="L64" s="46">
        <v>62281.083979999996</v>
      </c>
      <c r="M64" s="161">
        <v>58691.542317911626</v>
      </c>
    </row>
    <row r="65" spans="1:13" ht="12">
      <c r="A65" s="5"/>
      <c r="B65" s="7"/>
      <c r="C65" s="7" t="s">
        <v>27</v>
      </c>
      <c r="D65" s="46">
        <v>99460.21914</v>
      </c>
      <c r="E65" s="46">
        <v>113060.99403</v>
      </c>
      <c r="F65" s="46">
        <v>99869.91145000001</v>
      </c>
      <c r="G65" s="46">
        <v>108861.1209441</v>
      </c>
      <c r="H65" s="46">
        <v>75174.89511401759</v>
      </c>
      <c r="I65" s="46">
        <v>67883.08849268538</v>
      </c>
      <c r="J65" s="46">
        <v>75370.47139847444</v>
      </c>
      <c r="K65" s="46">
        <v>60591.18777066626</v>
      </c>
      <c r="L65" s="46">
        <v>60037.24692</v>
      </c>
      <c r="M65" s="161">
        <v>45628.48355170679</v>
      </c>
    </row>
    <row r="66" spans="1:13" ht="12">
      <c r="A66" s="5"/>
      <c r="B66" s="7"/>
      <c r="C66" s="7" t="s">
        <v>38</v>
      </c>
      <c r="D66" s="46">
        <v>114811.17189</v>
      </c>
      <c r="E66" s="46">
        <v>101508.72142</v>
      </c>
      <c r="F66" s="46">
        <v>111293.52632</v>
      </c>
      <c r="G66" s="46">
        <v>80808.9659674</v>
      </c>
      <c r="H66" s="46">
        <v>66071.77231604057</v>
      </c>
      <c r="I66" s="46">
        <v>74741.64327100974</v>
      </c>
      <c r="J66" s="46">
        <v>61356.68086926595</v>
      </c>
      <c r="K66" s="46">
        <v>60008.776523541586</v>
      </c>
      <c r="L66" s="46">
        <v>45173.159</v>
      </c>
      <c r="M66" s="161">
        <v>61944.87337101923</v>
      </c>
    </row>
    <row r="67" spans="1:13" ht="12">
      <c r="A67" s="5"/>
      <c r="B67" s="7"/>
      <c r="C67" s="7" t="s">
        <v>39</v>
      </c>
      <c r="D67" s="46">
        <v>102637.45947999999</v>
      </c>
      <c r="E67" s="46">
        <v>112465.22502000001</v>
      </c>
      <c r="F67" s="46">
        <v>79975.73316999999</v>
      </c>
      <c r="G67" s="46">
        <v>69779.78523120002</v>
      </c>
      <c r="H67" s="46">
        <v>74433.57465836915</v>
      </c>
      <c r="I67" s="46">
        <v>59509.05151169884</v>
      </c>
      <c r="J67" s="46">
        <v>59345.970736019524</v>
      </c>
      <c r="K67" s="46">
        <v>43645.41152593372</v>
      </c>
      <c r="L67" s="46">
        <v>61987.84156031606</v>
      </c>
      <c r="M67" s="161">
        <v>59534.91019061951</v>
      </c>
    </row>
    <row r="68" spans="1:13" ht="12">
      <c r="A68" s="5"/>
      <c r="B68" s="7"/>
      <c r="C68" s="7" t="s">
        <v>40</v>
      </c>
      <c r="D68" s="46">
        <v>113930.38437</v>
      </c>
      <c r="E68" s="46">
        <v>80138.03762</v>
      </c>
      <c r="F68" s="46">
        <v>69232.01016</v>
      </c>
      <c r="G68" s="46">
        <v>77625.54810747999</v>
      </c>
      <c r="H68" s="46">
        <v>58776.33409594315</v>
      </c>
      <c r="I68" s="46">
        <v>58691.915667466965</v>
      </c>
      <c r="J68" s="46">
        <v>42966.80738658639</v>
      </c>
      <c r="K68" s="46">
        <v>60334.68924374555</v>
      </c>
      <c r="L68" s="46">
        <v>56978.88928</v>
      </c>
      <c r="M68" s="161">
        <v>61501.815639273846</v>
      </c>
    </row>
    <row r="69" spans="1:13" ht="12">
      <c r="A69" s="5"/>
      <c r="B69" s="7"/>
      <c r="C69" s="7" t="s">
        <v>41</v>
      </c>
      <c r="D69" s="46">
        <v>79736.63737000001</v>
      </c>
      <c r="E69" s="46">
        <v>69690.97288</v>
      </c>
      <c r="F69" s="46">
        <v>77906.89218</v>
      </c>
      <c r="G69" s="46">
        <v>62710.89942500001</v>
      </c>
      <c r="H69" s="46">
        <v>57254.36730891135</v>
      </c>
      <c r="I69" s="46">
        <v>42225.65648733062</v>
      </c>
      <c r="J69" s="46">
        <v>58741.33897224645</v>
      </c>
      <c r="K69" s="46">
        <v>55395.48179853283</v>
      </c>
      <c r="L69" s="46">
        <v>60233.047000000006</v>
      </c>
      <c r="M69" s="161">
        <v>61914.638654680886</v>
      </c>
    </row>
    <row r="70" spans="1:13" ht="12">
      <c r="A70" s="5"/>
      <c r="B70" s="7"/>
      <c r="C70" s="7" t="s">
        <v>42</v>
      </c>
      <c r="D70" s="46">
        <v>69474.92007000001</v>
      </c>
      <c r="E70" s="46">
        <v>76878.0503</v>
      </c>
      <c r="F70" s="46">
        <v>62187.368500000004</v>
      </c>
      <c r="G70" s="46">
        <v>59641.7700398</v>
      </c>
      <c r="H70" s="46">
        <v>42271.83402333186</v>
      </c>
      <c r="I70" s="46">
        <v>56336.04137486001</v>
      </c>
      <c r="J70" s="46">
        <v>53467.15549283254</v>
      </c>
      <c r="K70" s="46">
        <v>57762.30128546601</v>
      </c>
      <c r="L70" s="46">
        <v>61622.12265914245</v>
      </c>
      <c r="M70" s="161">
        <v>71810.68519029419</v>
      </c>
    </row>
    <row r="71" spans="1:13" ht="12.75" thickBot="1">
      <c r="A71" s="5"/>
      <c r="B71" s="7"/>
      <c r="C71" s="7" t="s">
        <v>37</v>
      </c>
      <c r="D71" s="47">
        <v>809673.52171</v>
      </c>
      <c r="E71" s="47">
        <v>751416.01894</v>
      </c>
      <c r="F71" s="47">
        <v>703932.1205199999</v>
      </c>
      <c r="G71" s="47">
        <v>659801.4202964002</v>
      </c>
      <c r="H71" s="47">
        <v>585646.6154139074</v>
      </c>
      <c r="I71" s="47">
        <v>548320.3519759198</v>
      </c>
      <c r="J71" s="47">
        <v>518667.9590699362</v>
      </c>
      <c r="K71" s="47">
        <v>486754.0329709396</v>
      </c>
      <c r="L71" s="47">
        <v>452245.57085</v>
      </c>
      <c r="M71" s="163">
        <v>397652.3682580518</v>
      </c>
    </row>
    <row r="72" spans="1:13" ht="13.5" thickTop="1">
      <c r="A72" s="5"/>
      <c r="B72" s="7"/>
      <c r="C72" s="103" t="s">
        <v>147</v>
      </c>
      <c r="D72" s="97">
        <v>2166223.6553</v>
      </c>
      <c r="E72" s="97">
        <f aca="true" t="shared" si="2" ref="E72:M72">SUM(E55:E71)</f>
        <v>2084661.4663200001</v>
      </c>
      <c r="F72" s="97">
        <f t="shared" si="2"/>
        <v>1972101.84614</v>
      </c>
      <c r="G72" s="97">
        <f t="shared" si="2"/>
        <v>1861906.1774384002</v>
      </c>
      <c r="H72" s="97">
        <f t="shared" si="2"/>
        <v>1667805.8382080167</v>
      </c>
      <c r="I72" s="97">
        <f t="shared" si="2"/>
        <v>1594291.739117947</v>
      </c>
      <c r="J72" s="97">
        <f t="shared" si="2"/>
        <v>1551256.500194895</v>
      </c>
      <c r="K72" s="97">
        <f t="shared" si="2"/>
        <v>1492531.7262860788</v>
      </c>
      <c r="L72" s="97">
        <f t="shared" si="2"/>
        <v>1439522.3138883973</v>
      </c>
      <c r="M72" s="23">
        <f t="shared" si="2"/>
        <v>1360923.5255554575</v>
      </c>
    </row>
    <row r="73" spans="1:13" ht="12">
      <c r="A73" s="5"/>
      <c r="B73" s="7"/>
      <c r="C73" s="7"/>
      <c r="D73" s="96"/>
      <c r="E73" s="96"/>
      <c r="F73" s="96"/>
      <c r="G73" s="96"/>
      <c r="H73" s="96"/>
      <c r="I73" s="96"/>
      <c r="J73" s="96"/>
      <c r="K73" s="96"/>
      <c r="L73" s="96"/>
      <c r="M73" s="21"/>
    </row>
    <row r="74" spans="1:13" ht="12.75">
      <c r="A74" s="101" t="s">
        <v>241</v>
      </c>
      <c r="B74" s="102"/>
      <c r="C74" s="102"/>
      <c r="D74" s="96"/>
      <c r="E74" s="96"/>
      <c r="F74" s="96"/>
      <c r="G74" s="96"/>
      <c r="H74" s="96"/>
      <c r="I74" s="96"/>
      <c r="J74" s="96"/>
      <c r="K74" s="96"/>
      <c r="L74" s="96"/>
      <c r="M74" s="21"/>
    </row>
    <row r="75" spans="1:13" ht="12.75">
      <c r="A75" s="12"/>
      <c r="B75" s="4"/>
      <c r="C75" s="4" t="s">
        <v>28</v>
      </c>
      <c r="D75" s="46">
        <v>19603.309092945972</v>
      </c>
      <c r="E75" s="46">
        <v>14016.00658</v>
      </c>
      <c r="F75" s="46">
        <v>22096.311640000004</v>
      </c>
      <c r="G75" s="46">
        <v>19375.066639200002</v>
      </c>
      <c r="H75" s="46">
        <v>18678.994192820155</v>
      </c>
      <c r="I75" s="46">
        <v>28033.495919675</v>
      </c>
      <c r="J75" s="46">
        <v>25929.242024020885</v>
      </c>
      <c r="K75" s="46">
        <v>28584.8126</v>
      </c>
      <c r="L75" s="46">
        <v>25337.09624</v>
      </c>
      <c r="M75" s="161">
        <v>25650.7493266</v>
      </c>
    </row>
    <row r="76" spans="1:13" ht="12">
      <c r="A76" s="5"/>
      <c r="B76" s="4"/>
      <c r="C76" s="4" t="s">
        <v>18</v>
      </c>
      <c r="D76" s="46">
        <v>60130.551647210676</v>
      </c>
      <c r="E76" s="46">
        <v>66611.2354</v>
      </c>
      <c r="F76" s="46">
        <v>58797.74582</v>
      </c>
      <c r="G76" s="46">
        <v>62489.0094047</v>
      </c>
      <c r="H76" s="46">
        <v>54255.66433344826</v>
      </c>
      <c r="I76" s="46">
        <v>82293.1949243537</v>
      </c>
      <c r="J76" s="46">
        <v>69713.56483074138</v>
      </c>
      <c r="K76" s="46">
        <v>71713.42075589472</v>
      </c>
      <c r="L76" s="46">
        <v>80738.955</v>
      </c>
      <c r="M76" s="161">
        <v>68258.56099320001</v>
      </c>
    </row>
    <row r="77" spans="1:13" ht="12">
      <c r="A77" s="5"/>
      <c r="B77" s="4"/>
      <c r="C77" s="4" t="s">
        <v>19</v>
      </c>
      <c r="D77" s="46">
        <v>72472.33968425724</v>
      </c>
      <c r="E77" s="46">
        <v>71763.12592</v>
      </c>
      <c r="F77" s="46">
        <v>67462.59203</v>
      </c>
      <c r="G77" s="46">
        <v>71902.353429</v>
      </c>
      <c r="H77" s="46">
        <v>59566.37012342851</v>
      </c>
      <c r="I77" s="46">
        <v>67675.83231844974</v>
      </c>
      <c r="J77" s="46">
        <v>68167.42548267504</v>
      </c>
      <c r="K77" s="46">
        <v>70559.55378103902</v>
      </c>
      <c r="L77" s="46">
        <v>56641.517556972</v>
      </c>
      <c r="M77" s="161">
        <v>64116.588477159996</v>
      </c>
    </row>
    <row r="78" spans="1:13" ht="12">
      <c r="A78" s="5"/>
      <c r="B78" s="4"/>
      <c r="C78" s="4" t="s">
        <v>20</v>
      </c>
      <c r="D78" s="46">
        <v>72958.29374031736</v>
      </c>
      <c r="E78" s="46">
        <v>56429.135579999995</v>
      </c>
      <c r="F78" s="46">
        <v>57888.626079999995</v>
      </c>
      <c r="G78" s="46">
        <v>65441.6256514</v>
      </c>
      <c r="H78" s="46">
        <v>44293.28999381188</v>
      </c>
      <c r="I78" s="46">
        <v>56361.43386643656</v>
      </c>
      <c r="J78" s="46">
        <v>52144.394467818674</v>
      </c>
      <c r="K78" s="46">
        <v>44078.95478306076</v>
      </c>
      <c r="L78" s="46">
        <v>53020.651238</v>
      </c>
      <c r="M78" s="161">
        <v>42446.904459800004</v>
      </c>
    </row>
    <row r="79" spans="1:13" ht="12">
      <c r="A79" s="5"/>
      <c r="B79" s="7"/>
      <c r="C79" s="7" t="s">
        <v>21</v>
      </c>
      <c r="D79" s="46">
        <v>55120.798482766426</v>
      </c>
      <c r="E79" s="46">
        <v>46723.888</v>
      </c>
      <c r="F79" s="46">
        <v>59018.703879999994</v>
      </c>
      <c r="G79" s="46">
        <v>49213.727039</v>
      </c>
      <c r="H79" s="46">
        <v>33188.77137238326</v>
      </c>
      <c r="I79" s="46">
        <v>42861.64971991512</v>
      </c>
      <c r="J79" s="46">
        <v>34290.41696504372</v>
      </c>
      <c r="K79" s="46">
        <v>40163.59841072542</v>
      </c>
      <c r="L79" s="46">
        <v>33078.0385</v>
      </c>
      <c r="M79" s="161">
        <v>36902.6849894</v>
      </c>
    </row>
    <row r="80" spans="1:13" ht="12">
      <c r="A80" s="5"/>
      <c r="B80" s="7"/>
      <c r="C80" s="7" t="s">
        <v>22</v>
      </c>
      <c r="D80" s="46">
        <v>42207.08903633362</v>
      </c>
      <c r="E80" s="46">
        <v>48777.187</v>
      </c>
      <c r="F80" s="46">
        <v>40126.2913</v>
      </c>
      <c r="G80" s="46">
        <v>37462.657617900004</v>
      </c>
      <c r="H80" s="46">
        <v>28109.96905894403</v>
      </c>
      <c r="I80" s="46">
        <v>29533.34671225344</v>
      </c>
      <c r="J80" s="46">
        <v>29676.704610576984</v>
      </c>
      <c r="K80" s="46">
        <v>27475.322521531936</v>
      </c>
      <c r="L80" s="46">
        <v>28445.615630079996</v>
      </c>
      <c r="M80" s="161">
        <v>29122.848253089065</v>
      </c>
    </row>
    <row r="81" spans="1:13" ht="12.75">
      <c r="A81" s="12"/>
      <c r="B81" s="7"/>
      <c r="C81" s="7" t="s">
        <v>23</v>
      </c>
      <c r="D81" s="46">
        <v>47895.22660034644</v>
      </c>
      <c r="E81" s="46">
        <v>35073.99782</v>
      </c>
      <c r="F81" s="46">
        <v>32533.206749999998</v>
      </c>
      <c r="G81" s="46">
        <v>32432.907023199998</v>
      </c>
      <c r="H81" s="46">
        <v>16995.71780283804</v>
      </c>
      <c r="I81" s="46">
        <v>20247.154179999998</v>
      </c>
      <c r="J81" s="46">
        <v>22900.85332153752</v>
      </c>
      <c r="K81" s="46">
        <v>22537.429998872758</v>
      </c>
      <c r="L81" s="46">
        <v>22386.525999999998</v>
      </c>
      <c r="M81" s="161">
        <v>18866.920222586898</v>
      </c>
    </row>
    <row r="82" spans="1:13" ht="12">
      <c r="A82" s="5"/>
      <c r="B82" s="7"/>
      <c r="C82" s="7" t="s">
        <v>24</v>
      </c>
      <c r="D82" s="46">
        <v>32356.12465074929</v>
      </c>
      <c r="E82" s="46">
        <v>28842.071</v>
      </c>
      <c r="F82" s="46">
        <v>29373.29413</v>
      </c>
      <c r="G82" s="46">
        <v>19129.427965</v>
      </c>
      <c r="H82" s="46">
        <v>20003.372842188543</v>
      </c>
      <c r="I82" s="46">
        <v>17087.714520000005</v>
      </c>
      <c r="J82" s="46">
        <v>16815.185370809737</v>
      </c>
      <c r="K82" s="46">
        <v>17128.853847024657</v>
      </c>
      <c r="L82" s="46">
        <v>15382.317519999999</v>
      </c>
      <c r="M82" s="161">
        <v>18610.33433012849</v>
      </c>
    </row>
    <row r="83" spans="1:13" ht="12">
      <c r="A83" s="5"/>
      <c r="B83" s="7"/>
      <c r="C83" s="7" t="s">
        <v>25</v>
      </c>
      <c r="D83" s="46">
        <v>23630.617880431175</v>
      </c>
      <c r="E83" s="46">
        <v>22302.214</v>
      </c>
      <c r="F83" s="46">
        <v>18226.673890000002</v>
      </c>
      <c r="G83" s="46">
        <v>14227.189240999996</v>
      </c>
      <c r="H83" s="46">
        <v>15253.574522508648</v>
      </c>
      <c r="I83" s="46">
        <v>15222.8542949819</v>
      </c>
      <c r="J83" s="46">
        <v>13238.12396334</v>
      </c>
      <c r="K83" s="46">
        <v>13423.42238453808</v>
      </c>
      <c r="L83" s="46">
        <v>15807.877480000001</v>
      </c>
      <c r="M83" s="161">
        <v>15201.483570000002</v>
      </c>
    </row>
    <row r="84" spans="1:13" ht="12">
      <c r="A84" s="5"/>
      <c r="B84" s="7"/>
      <c r="C84" s="7" t="s">
        <v>26</v>
      </c>
      <c r="D84" s="46">
        <v>20949.51432590763</v>
      </c>
      <c r="E84" s="46">
        <v>15342.569</v>
      </c>
      <c r="F84" s="46">
        <v>11880.064890000001</v>
      </c>
      <c r="G84" s="46">
        <v>13378.484541000002</v>
      </c>
      <c r="H84" s="46">
        <v>12490.648603604432</v>
      </c>
      <c r="I84" s="46">
        <v>10341.274530727</v>
      </c>
      <c r="J84" s="46">
        <v>10222.60241093568</v>
      </c>
      <c r="K84" s="46">
        <v>12515.247</v>
      </c>
      <c r="L84" s="46">
        <v>13006.850120000001</v>
      </c>
      <c r="M84" s="161">
        <v>12341.326570000001</v>
      </c>
    </row>
    <row r="85" spans="1:13" ht="12">
      <c r="A85" s="5"/>
      <c r="B85" s="7"/>
      <c r="C85" s="7" t="s">
        <v>27</v>
      </c>
      <c r="D85" s="46">
        <v>13560.96145672952</v>
      </c>
      <c r="E85" s="46">
        <v>7955.726</v>
      </c>
      <c r="F85" s="46">
        <v>11227.762499999999</v>
      </c>
      <c r="G85" s="46">
        <v>11640.655375999999</v>
      </c>
      <c r="H85" s="46">
        <v>14030.198908518345</v>
      </c>
      <c r="I85" s="46">
        <v>8282.78771393328</v>
      </c>
      <c r="J85" s="46">
        <v>10800.6</v>
      </c>
      <c r="K85" s="46">
        <v>10606.448999999999</v>
      </c>
      <c r="L85" s="46">
        <v>9714.798569999999</v>
      </c>
      <c r="M85" s="161">
        <v>9293.4569296075</v>
      </c>
    </row>
    <row r="86" spans="1:13" ht="12">
      <c r="A86" s="5"/>
      <c r="B86" s="7"/>
      <c r="C86" s="7" t="s">
        <v>38</v>
      </c>
      <c r="D86" s="46">
        <v>6277.732150000001</v>
      </c>
      <c r="E86" s="46">
        <v>9264.579</v>
      </c>
      <c r="F86" s="46">
        <v>9053.95757</v>
      </c>
      <c r="G86" s="46">
        <v>6907.38933</v>
      </c>
      <c r="H86" s="46">
        <v>13040.499017354252</v>
      </c>
      <c r="I86" s="46">
        <v>7583.749</v>
      </c>
      <c r="J86" s="46">
        <v>8936.019</v>
      </c>
      <c r="K86" s="46">
        <v>6853.999</v>
      </c>
      <c r="L86" s="46">
        <v>7383.58124</v>
      </c>
      <c r="M86" s="161">
        <v>8311.42324</v>
      </c>
    </row>
    <row r="87" spans="1:13" ht="12">
      <c r="A87" s="5"/>
      <c r="B87" s="7"/>
      <c r="C87" s="7" t="s">
        <v>39</v>
      </c>
      <c r="D87" s="46">
        <v>8288.61656605094</v>
      </c>
      <c r="E87" s="46">
        <v>7467.586</v>
      </c>
      <c r="F87" s="46">
        <v>5389.4706400000005</v>
      </c>
      <c r="G87" s="46">
        <v>5486.735346</v>
      </c>
      <c r="H87" s="46">
        <v>16115.299272942117</v>
      </c>
      <c r="I87" s="46">
        <v>7891.7699999999995</v>
      </c>
      <c r="J87" s="46">
        <v>5004.5509999999995</v>
      </c>
      <c r="K87" s="46">
        <v>6030.96390507962</v>
      </c>
      <c r="L87" s="46">
        <v>5338.29629</v>
      </c>
      <c r="M87" s="161">
        <v>5471.994000000001</v>
      </c>
    </row>
    <row r="88" spans="1:13" ht="12">
      <c r="A88" s="5"/>
      <c r="B88" s="7"/>
      <c r="C88" s="7" t="s">
        <v>40</v>
      </c>
      <c r="D88" s="46">
        <v>5176.7771849386945</v>
      </c>
      <c r="E88" s="46">
        <v>3823.666</v>
      </c>
      <c r="F88" s="46">
        <v>4653.360000000001</v>
      </c>
      <c r="G88" s="46">
        <v>6273.944128</v>
      </c>
      <c r="H88" s="46">
        <v>20994.392765793164</v>
      </c>
      <c r="I88" s="46">
        <v>3207.716</v>
      </c>
      <c r="J88" s="46">
        <v>4324.23338963186</v>
      </c>
      <c r="K88" s="46">
        <v>3594.2169999999996</v>
      </c>
      <c r="L88" s="46">
        <v>5705.793000000001</v>
      </c>
      <c r="M88" s="161">
        <v>6079.4733400000005</v>
      </c>
    </row>
    <row r="89" spans="1:13" ht="12">
      <c r="A89" s="5"/>
      <c r="B89" s="7"/>
      <c r="C89" s="7" t="s">
        <v>41</v>
      </c>
      <c r="D89" s="46">
        <v>3047.99691752958</v>
      </c>
      <c r="E89" s="46">
        <v>3505.418</v>
      </c>
      <c r="F89" s="46">
        <v>4249.9800000000005</v>
      </c>
      <c r="G89" s="46">
        <v>5922.9870587</v>
      </c>
      <c r="H89" s="46">
        <v>23849.499440641215</v>
      </c>
      <c r="I89" s="46">
        <v>4195.04144477482</v>
      </c>
      <c r="J89" s="46">
        <v>2014.942</v>
      </c>
      <c r="K89" s="46">
        <v>3818.116</v>
      </c>
      <c r="L89" s="46">
        <v>4467.38329</v>
      </c>
      <c r="M89" s="161">
        <v>4614.395819517536</v>
      </c>
    </row>
    <row r="90" spans="1:13" ht="12">
      <c r="A90" s="5"/>
      <c r="B90" s="7"/>
      <c r="C90" s="7" t="s">
        <v>42</v>
      </c>
      <c r="D90" s="46">
        <v>3230.5027</v>
      </c>
      <c r="E90" s="46">
        <v>3754.599</v>
      </c>
      <c r="F90" s="46">
        <v>5566.8150000000005</v>
      </c>
      <c r="G90" s="46">
        <v>2681.924042</v>
      </c>
      <c r="H90" s="46">
        <v>21944.38913537776</v>
      </c>
      <c r="I90" s="46">
        <v>1307.226</v>
      </c>
      <c r="J90" s="46">
        <v>4140.654</v>
      </c>
      <c r="K90" s="46">
        <v>3715.7470000000003</v>
      </c>
      <c r="L90" s="46">
        <v>3140.497</v>
      </c>
      <c r="M90" s="161">
        <v>4981.909713779385</v>
      </c>
    </row>
    <row r="91" spans="1:13" ht="12.75" thickBot="1">
      <c r="A91" s="5"/>
      <c r="B91" s="7"/>
      <c r="C91" s="7" t="s">
        <v>37</v>
      </c>
      <c r="D91" s="47">
        <v>16736.29407833393</v>
      </c>
      <c r="E91" s="47">
        <v>15682.06917000002</v>
      </c>
      <c r="F91" s="47">
        <v>15490.28030000001</v>
      </c>
      <c r="G91" s="47">
        <v>15462.192268000003</v>
      </c>
      <c r="H91" s="47">
        <v>17387.529359194818</v>
      </c>
      <c r="I91" s="47">
        <v>17850.947587968167</v>
      </c>
      <c r="J91" s="47">
        <v>16435.116955105022</v>
      </c>
      <c r="K91" s="47">
        <v>18936.610535105025</v>
      </c>
      <c r="L91" s="47">
        <v>19099.392</v>
      </c>
      <c r="M91" s="163">
        <v>16775.00104132564</v>
      </c>
    </row>
    <row r="92" spans="1:13" ht="13.5" thickTop="1">
      <c r="A92" s="5"/>
      <c r="B92" s="7"/>
      <c r="C92" s="103" t="s">
        <v>147</v>
      </c>
      <c r="D92" s="97">
        <v>503642.74619484844</v>
      </c>
      <c r="E92" s="97">
        <f aca="true" t="shared" si="3" ref="E92:M92">SUM(E75:E91)</f>
        <v>457335.0734700001</v>
      </c>
      <c r="F92" s="97">
        <f t="shared" si="3"/>
        <v>453035.13641999994</v>
      </c>
      <c r="G92" s="97">
        <f t="shared" si="3"/>
        <v>439428.27610009996</v>
      </c>
      <c r="H92" s="97">
        <f t="shared" si="3"/>
        <v>430198.18074579735</v>
      </c>
      <c r="I92" s="97">
        <f t="shared" si="3"/>
        <v>419977.1887334688</v>
      </c>
      <c r="J92" s="97">
        <f t="shared" si="3"/>
        <v>394754.6297922365</v>
      </c>
      <c r="K92" s="97">
        <f t="shared" si="3"/>
        <v>401736.7185228721</v>
      </c>
      <c r="L92" s="97">
        <f t="shared" si="3"/>
        <v>398695.18667505204</v>
      </c>
      <c r="M92" s="23">
        <f t="shared" si="3"/>
        <v>387046.05527619453</v>
      </c>
    </row>
    <row r="93" spans="1:13" ht="12">
      <c r="A93" s="8"/>
      <c r="B93" s="9"/>
      <c r="C93" s="17"/>
      <c r="D93" s="17"/>
      <c r="E93" s="17"/>
      <c r="F93" s="17"/>
      <c r="G93" s="17"/>
      <c r="H93" s="9"/>
      <c r="I93" s="9"/>
      <c r="J93" s="9"/>
      <c r="K93" s="9"/>
      <c r="L93" s="9"/>
      <c r="M93" s="10"/>
    </row>
  </sheetData>
  <sheetProtection/>
  <mergeCells count="2">
    <mergeCell ref="H4:M4"/>
    <mergeCell ref="H51:M51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94"/>
  <sheetViews>
    <sheetView zoomScale="88" zoomScaleNormal="88" zoomScalePageLayoutView="0" workbookViewId="0" topLeftCell="A1">
      <selection activeCell="A45" sqref="A45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87.66015625" style="11" customWidth="1"/>
    <col min="4" max="4" width="17.16015625" style="11" customWidth="1"/>
    <col min="5" max="5" width="22.5" style="11" customWidth="1"/>
    <col min="6" max="6" width="19.33203125" style="11" customWidth="1"/>
    <col min="7" max="7" width="15.66015625" style="11" customWidth="1"/>
    <col min="8" max="13" width="15.83203125" style="11" customWidth="1"/>
    <col min="14" max="16384" width="9.33203125" style="11" customWidth="1"/>
  </cols>
  <sheetData>
    <row r="1" spans="1:8" ht="15">
      <c r="A1" s="119" t="s">
        <v>260</v>
      </c>
      <c r="B1" s="120"/>
      <c r="C1" s="120"/>
      <c r="D1" s="120"/>
      <c r="E1" s="120"/>
      <c r="F1" s="120"/>
      <c r="G1" s="120"/>
      <c r="H1" s="120"/>
    </row>
    <row r="2" spans="1:8" ht="12">
      <c r="A2" s="120" t="s">
        <v>349</v>
      </c>
      <c r="B2" s="120"/>
      <c r="C2" s="120"/>
      <c r="D2" s="120"/>
      <c r="E2" s="120"/>
      <c r="F2" s="120"/>
      <c r="G2" s="120"/>
      <c r="H2" s="120"/>
    </row>
    <row r="3" spans="1:4" ht="12.75">
      <c r="A3" s="115"/>
      <c r="B3"/>
      <c r="C3"/>
      <c r="D3"/>
    </row>
    <row r="4" spans="1:13" ht="12.75">
      <c r="A4" s="155" t="s">
        <v>142</v>
      </c>
      <c r="B4" s="156"/>
      <c r="C4" s="156"/>
      <c r="D4" s="156"/>
      <c r="E4" s="157" t="s">
        <v>108</v>
      </c>
      <c r="F4" s="156"/>
      <c r="G4" s="156"/>
      <c r="H4" s="212"/>
      <c r="I4" s="212"/>
      <c r="J4" s="212"/>
      <c r="K4" s="212"/>
      <c r="L4" s="212"/>
      <c r="M4" s="213"/>
    </row>
    <row r="5" spans="1:13" ht="12.75">
      <c r="A5" s="132"/>
      <c r="B5" s="131"/>
      <c r="C5" s="131"/>
      <c r="D5" s="134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</row>
    <row r="6" spans="1:13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12.75">
      <c r="A7" s="12" t="s">
        <v>65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2.75">
      <c r="A8" s="12"/>
      <c r="B8" s="4"/>
      <c r="C8" s="4" t="s">
        <v>28</v>
      </c>
      <c r="D8" s="46">
        <v>511.711</v>
      </c>
      <c r="E8" s="46">
        <v>319.728</v>
      </c>
      <c r="F8" s="46">
        <v>418.724</v>
      </c>
      <c r="G8" s="46">
        <v>289.603</v>
      </c>
      <c r="H8" s="46">
        <v>819</v>
      </c>
      <c r="I8" s="46">
        <v>429</v>
      </c>
      <c r="J8" s="46">
        <v>263</v>
      </c>
      <c r="K8" s="46">
        <v>342</v>
      </c>
      <c r="L8" s="46">
        <v>414</v>
      </c>
      <c r="M8" s="161">
        <v>113</v>
      </c>
    </row>
    <row r="9" spans="1:13" ht="12">
      <c r="A9" s="5"/>
      <c r="B9" s="4"/>
      <c r="C9" s="4" t="s">
        <v>18</v>
      </c>
      <c r="D9" s="46">
        <v>2546.778</v>
      </c>
      <c r="E9" s="46">
        <v>2516.132</v>
      </c>
      <c r="F9" s="46">
        <v>2817.456</v>
      </c>
      <c r="G9" s="46">
        <v>1960.682</v>
      </c>
      <c r="H9" s="46">
        <v>2228</v>
      </c>
      <c r="I9" s="46">
        <v>1694</v>
      </c>
      <c r="J9" s="46">
        <v>1330</v>
      </c>
      <c r="K9" s="46">
        <v>2019</v>
      </c>
      <c r="L9" s="46">
        <v>1945</v>
      </c>
      <c r="M9" s="161">
        <v>1215</v>
      </c>
    </row>
    <row r="10" spans="1:13" ht="12">
      <c r="A10" s="5"/>
      <c r="B10" s="4"/>
      <c r="C10" s="4" t="s">
        <v>19</v>
      </c>
      <c r="D10" s="46">
        <v>3733.53332</v>
      </c>
      <c r="E10" s="46">
        <v>3002.73</v>
      </c>
      <c r="F10" s="46">
        <v>2257.54</v>
      </c>
      <c r="G10" s="46">
        <v>2198.266</v>
      </c>
      <c r="H10" s="46">
        <v>1732</v>
      </c>
      <c r="I10" s="46">
        <v>1511</v>
      </c>
      <c r="J10" s="46">
        <v>1527</v>
      </c>
      <c r="K10" s="46">
        <v>1809</v>
      </c>
      <c r="L10" s="46">
        <v>1953</v>
      </c>
      <c r="M10" s="161">
        <v>1640</v>
      </c>
    </row>
    <row r="11" spans="1:13" ht="12">
      <c r="A11" s="5"/>
      <c r="B11" s="4"/>
      <c r="C11" s="4" t="s">
        <v>20</v>
      </c>
      <c r="D11" s="46">
        <v>3355.76</v>
      </c>
      <c r="E11" s="46">
        <v>2079.58</v>
      </c>
      <c r="F11" s="46">
        <v>2456.392</v>
      </c>
      <c r="G11" s="46">
        <v>1526.587</v>
      </c>
      <c r="H11" s="46">
        <v>1499</v>
      </c>
      <c r="I11" s="46">
        <v>1490</v>
      </c>
      <c r="J11" s="46">
        <v>1588</v>
      </c>
      <c r="K11" s="46">
        <v>1568</v>
      </c>
      <c r="L11" s="46">
        <v>1264</v>
      </c>
      <c r="M11" s="161">
        <v>2317</v>
      </c>
    </row>
    <row r="12" spans="1:13" ht="12">
      <c r="A12" s="5"/>
      <c r="B12" s="7"/>
      <c r="C12" s="7" t="s">
        <v>21</v>
      </c>
      <c r="D12" s="46">
        <v>1287.45</v>
      </c>
      <c r="E12" s="46">
        <v>1336.009</v>
      </c>
      <c r="F12" s="46">
        <v>1058.0430000000001</v>
      </c>
      <c r="G12" s="46">
        <v>755.202</v>
      </c>
      <c r="H12" s="46">
        <v>1244</v>
      </c>
      <c r="I12" s="46">
        <v>1208</v>
      </c>
      <c r="J12" s="46">
        <v>755</v>
      </c>
      <c r="K12" s="46">
        <v>716</v>
      </c>
      <c r="L12" s="46">
        <v>1963.7931525</v>
      </c>
      <c r="M12" s="161">
        <v>1747</v>
      </c>
    </row>
    <row r="13" spans="1:13" ht="12">
      <c r="A13" s="5"/>
      <c r="B13" s="7"/>
      <c r="C13" s="7" t="s">
        <v>22</v>
      </c>
      <c r="D13" s="46">
        <v>1197.86652</v>
      </c>
      <c r="E13" s="46">
        <v>469.775</v>
      </c>
      <c r="F13" s="46">
        <v>645.727</v>
      </c>
      <c r="G13" s="46">
        <v>480.765</v>
      </c>
      <c r="H13" s="46">
        <v>583</v>
      </c>
      <c r="I13" s="46">
        <v>808</v>
      </c>
      <c r="J13" s="46">
        <v>475</v>
      </c>
      <c r="K13" s="46">
        <v>1530.594</v>
      </c>
      <c r="L13" s="46">
        <v>1347</v>
      </c>
      <c r="M13" s="161">
        <v>310</v>
      </c>
    </row>
    <row r="14" spans="1:13" ht="12.75">
      <c r="A14" s="12"/>
      <c r="B14" s="7"/>
      <c r="C14" s="7" t="s">
        <v>23</v>
      </c>
      <c r="D14" s="46">
        <v>604.9</v>
      </c>
      <c r="E14" s="46">
        <v>187.947</v>
      </c>
      <c r="F14" s="46">
        <v>335.877</v>
      </c>
      <c r="G14" s="46">
        <v>344.20300000000003</v>
      </c>
      <c r="H14" s="46">
        <v>301</v>
      </c>
      <c r="I14" s="46">
        <v>246</v>
      </c>
      <c r="J14" s="46">
        <v>1075.10663</v>
      </c>
      <c r="K14" s="46">
        <v>1339</v>
      </c>
      <c r="L14" s="46">
        <v>377</v>
      </c>
      <c r="M14" s="161">
        <v>709</v>
      </c>
    </row>
    <row r="15" spans="1:13" ht="12">
      <c r="A15" s="5"/>
      <c r="B15" s="7"/>
      <c r="C15" s="7" t="s">
        <v>24</v>
      </c>
      <c r="D15" s="46">
        <v>178.877</v>
      </c>
      <c r="E15" s="46">
        <v>286.647</v>
      </c>
      <c r="F15" s="46">
        <v>306.744</v>
      </c>
      <c r="G15" s="46">
        <v>96.51299999999999</v>
      </c>
      <c r="H15" s="46">
        <v>377</v>
      </c>
      <c r="I15" s="46">
        <v>1080.58689</v>
      </c>
      <c r="J15" s="46">
        <v>931</v>
      </c>
      <c r="K15" s="46">
        <v>172</v>
      </c>
      <c r="L15" s="46">
        <v>394</v>
      </c>
      <c r="M15" s="161">
        <v>604</v>
      </c>
    </row>
    <row r="16" spans="1:13" ht="12">
      <c r="A16" s="5"/>
      <c r="B16" s="7"/>
      <c r="C16" s="7" t="s">
        <v>25</v>
      </c>
      <c r="D16" s="46">
        <v>231.29</v>
      </c>
      <c r="E16" s="46">
        <v>395.464</v>
      </c>
      <c r="F16" s="46">
        <v>261.52</v>
      </c>
      <c r="G16" s="46">
        <v>534.706</v>
      </c>
      <c r="H16" s="46">
        <v>827.2084199999999</v>
      </c>
      <c r="I16" s="46">
        <v>905</v>
      </c>
      <c r="J16" s="46">
        <v>111</v>
      </c>
      <c r="K16" s="46">
        <v>350</v>
      </c>
      <c r="L16" s="46">
        <v>505</v>
      </c>
      <c r="M16" s="161">
        <v>371</v>
      </c>
    </row>
    <row r="17" spans="1:13" ht="12">
      <c r="A17" s="5"/>
      <c r="B17" s="7"/>
      <c r="C17" s="7" t="s">
        <v>26</v>
      </c>
      <c r="D17" s="46">
        <v>148.954</v>
      </c>
      <c r="E17" s="46">
        <v>159.55</v>
      </c>
      <c r="F17" s="46">
        <v>452.291</v>
      </c>
      <c r="G17" s="46">
        <v>700.18863</v>
      </c>
      <c r="H17" s="46">
        <v>601</v>
      </c>
      <c r="I17" s="46">
        <v>-170</v>
      </c>
      <c r="J17" s="46">
        <v>275</v>
      </c>
      <c r="K17" s="46">
        <v>369</v>
      </c>
      <c r="L17" s="46">
        <v>245</v>
      </c>
      <c r="M17" s="161">
        <v>147</v>
      </c>
    </row>
    <row r="18" spans="1:13" ht="12">
      <c r="A18" s="5"/>
      <c r="B18" s="7"/>
      <c r="C18" s="7" t="s">
        <v>27</v>
      </c>
      <c r="D18" s="46">
        <v>205.89</v>
      </c>
      <c r="E18" s="46">
        <v>151.899</v>
      </c>
      <c r="F18" s="46">
        <v>289.47999999999996</v>
      </c>
      <c r="G18" s="46">
        <v>455.817</v>
      </c>
      <c r="H18" s="46">
        <v>71</v>
      </c>
      <c r="I18" s="46">
        <v>256</v>
      </c>
      <c r="J18" s="46">
        <v>433</v>
      </c>
      <c r="K18" s="46">
        <v>244</v>
      </c>
      <c r="L18" s="46">
        <v>150</v>
      </c>
      <c r="M18" s="161">
        <v>112</v>
      </c>
    </row>
    <row r="19" spans="1:13" ht="12">
      <c r="A19" s="5"/>
      <c r="B19" s="7"/>
      <c r="C19" s="7" t="s">
        <v>38</v>
      </c>
      <c r="D19" s="46">
        <v>137.47</v>
      </c>
      <c r="E19" s="46">
        <v>181.57</v>
      </c>
      <c r="F19" s="46">
        <v>331.82</v>
      </c>
      <c r="G19" s="46">
        <v>87.616</v>
      </c>
      <c r="H19" s="46">
        <v>90</v>
      </c>
      <c r="I19" s="46">
        <v>460</v>
      </c>
      <c r="J19" s="46">
        <v>191</v>
      </c>
      <c r="K19" s="46">
        <v>163</v>
      </c>
      <c r="L19" s="46">
        <v>63</v>
      </c>
      <c r="M19" s="161">
        <v>47</v>
      </c>
    </row>
    <row r="20" spans="1:13" ht="12">
      <c r="A20" s="5"/>
      <c r="B20" s="7"/>
      <c r="C20" s="7" t="s">
        <v>39</v>
      </c>
      <c r="D20" s="46">
        <v>60.4</v>
      </c>
      <c r="E20" s="46">
        <v>243.51</v>
      </c>
      <c r="F20" s="46">
        <v>87.51</v>
      </c>
      <c r="G20" s="46">
        <v>58.044</v>
      </c>
      <c r="H20" s="46">
        <v>304</v>
      </c>
      <c r="I20" s="46">
        <v>159</v>
      </c>
      <c r="J20" s="46">
        <v>91</v>
      </c>
      <c r="K20" s="46">
        <v>10</v>
      </c>
      <c r="L20" s="46">
        <v>0</v>
      </c>
      <c r="M20" s="161">
        <v>0</v>
      </c>
    </row>
    <row r="21" spans="1:13" ht="12">
      <c r="A21" s="5"/>
      <c r="B21" s="7"/>
      <c r="C21" s="7" t="s">
        <v>40</v>
      </c>
      <c r="D21" s="46">
        <v>289.51</v>
      </c>
      <c r="E21" s="46">
        <v>54.87</v>
      </c>
      <c r="F21" s="46">
        <v>37.72</v>
      </c>
      <c r="G21" s="46">
        <v>422.413</v>
      </c>
      <c r="H21" s="46">
        <v>157.35914</v>
      </c>
      <c r="I21" s="46">
        <v>61</v>
      </c>
      <c r="J21" s="46">
        <v>3</v>
      </c>
      <c r="K21" s="46">
        <v>47</v>
      </c>
      <c r="L21" s="46">
        <v>46</v>
      </c>
      <c r="M21" s="161">
        <v>92</v>
      </c>
    </row>
    <row r="22" spans="1:13" ht="12">
      <c r="A22" s="5"/>
      <c r="B22" s="7"/>
      <c r="C22" s="7" t="s">
        <v>41</v>
      </c>
      <c r="D22" s="46">
        <v>112.87</v>
      </c>
      <c r="E22" s="46">
        <v>58.57</v>
      </c>
      <c r="F22" s="46">
        <v>446.13</v>
      </c>
      <c r="G22" s="46">
        <v>97.069</v>
      </c>
      <c r="H22" s="46">
        <v>50</v>
      </c>
      <c r="I22" s="46">
        <v>0</v>
      </c>
      <c r="J22" s="46">
        <v>0</v>
      </c>
      <c r="K22" s="46">
        <v>34</v>
      </c>
      <c r="L22" s="46">
        <v>89.1555065568063</v>
      </c>
      <c r="M22" s="161">
        <v>0</v>
      </c>
    </row>
    <row r="23" spans="1:13" ht="12">
      <c r="A23" s="5"/>
      <c r="B23" s="7"/>
      <c r="C23" s="7" t="s">
        <v>42</v>
      </c>
      <c r="D23" s="46">
        <v>13.41</v>
      </c>
      <c r="E23" s="46">
        <v>396.55</v>
      </c>
      <c r="F23" s="46">
        <v>65</v>
      </c>
      <c r="G23" s="46">
        <v>38.5</v>
      </c>
      <c r="H23" s="46">
        <v>52</v>
      </c>
      <c r="I23" s="46">
        <v>47</v>
      </c>
      <c r="J23" s="46">
        <v>10</v>
      </c>
      <c r="K23" s="46">
        <v>111.976</v>
      </c>
      <c r="L23" s="46">
        <v>0</v>
      </c>
      <c r="M23" s="161">
        <v>0</v>
      </c>
    </row>
    <row r="24" spans="1:13" ht="12.75" thickBot="1">
      <c r="A24" s="5"/>
      <c r="B24" s="7"/>
      <c r="C24" s="7" t="s">
        <v>37</v>
      </c>
      <c r="D24" s="47">
        <v>1699.87</v>
      </c>
      <c r="E24" s="47">
        <v>-5664.541</v>
      </c>
      <c r="F24" s="47">
        <v>-1370.331</v>
      </c>
      <c r="G24" s="47">
        <v>-1398.51175</v>
      </c>
      <c r="H24" s="47">
        <v>-1066.1419</v>
      </c>
      <c r="I24" s="47">
        <v>-1168.60899</v>
      </c>
      <c r="J24" s="47">
        <v>-1062.51164</v>
      </c>
      <c r="K24" s="47">
        <v>644.617</v>
      </c>
      <c r="L24" s="47">
        <v>-272.8763</v>
      </c>
      <c r="M24" s="163">
        <v>1148</v>
      </c>
    </row>
    <row r="25" spans="1:13" ht="13.5" thickTop="1">
      <c r="A25" s="5"/>
      <c r="B25" s="7"/>
      <c r="C25" s="7" t="s">
        <v>4</v>
      </c>
      <c r="D25" s="97">
        <v>16316.539840000001</v>
      </c>
      <c r="E25" s="97">
        <f>SUM(E8:E24)</f>
        <v>6175.989999999999</v>
      </c>
      <c r="F25" s="97">
        <f aca="true" t="shared" si="0" ref="F25:M25">SUM(F8:F24)</f>
        <v>10897.643</v>
      </c>
      <c r="G25" s="97">
        <f t="shared" si="0"/>
        <v>8647.662880000002</v>
      </c>
      <c r="H25" s="97">
        <f t="shared" si="0"/>
        <v>9869.425659999999</v>
      </c>
      <c r="I25" s="97">
        <f t="shared" si="0"/>
        <v>9015.9779</v>
      </c>
      <c r="J25" s="97">
        <f t="shared" si="0"/>
        <v>7995.5949900000005</v>
      </c>
      <c r="K25" s="97">
        <f t="shared" si="0"/>
        <v>11469.187000000002</v>
      </c>
      <c r="L25" s="97">
        <f t="shared" si="0"/>
        <v>10483.072359056807</v>
      </c>
      <c r="M25" s="23">
        <f t="shared" si="0"/>
        <v>10572</v>
      </c>
    </row>
    <row r="26" spans="1:13" ht="12">
      <c r="A26" s="5"/>
      <c r="B26" s="7"/>
      <c r="C26" s="7"/>
      <c r="D26" s="96"/>
      <c r="E26" s="96"/>
      <c r="F26" s="96"/>
      <c r="G26" s="96"/>
      <c r="H26" s="96"/>
      <c r="I26" s="96"/>
      <c r="J26" s="96"/>
      <c r="K26" s="96"/>
      <c r="L26" s="96"/>
      <c r="M26" s="21"/>
    </row>
    <row r="27" spans="1:13" ht="12.75">
      <c r="A27" s="30" t="s">
        <v>354</v>
      </c>
      <c r="B27" s="4"/>
      <c r="C27" s="4"/>
      <c r="D27" s="96"/>
      <c r="E27" s="96"/>
      <c r="F27" s="96"/>
      <c r="G27" s="96"/>
      <c r="H27" s="96"/>
      <c r="I27" s="96"/>
      <c r="J27" s="96"/>
      <c r="K27" s="96"/>
      <c r="L27" s="96"/>
      <c r="M27" s="21"/>
    </row>
    <row r="28" spans="1:13" ht="12.75">
      <c r="A28" s="12"/>
      <c r="B28" s="4"/>
      <c r="C28" s="4" t="s">
        <v>28</v>
      </c>
      <c r="D28" s="46">
        <v>273486.6018175726</v>
      </c>
      <c r="E28" s="46">
        <v>280259.8581271969</v>
      </c>
      <c r="F28" s="46">
        <v>293330.522219575</v>
      </c>
      <c r="G28" s="46">
        <v>305300.91761457507</v>
      </c>
      <c r="H28" s="46">
        <v>283905.926668032</v>
      </c>
      <c r="I28" s="46">
        <v>283869.05150200916</v>
      </c>
      <c r="J28" s="46">
        <v>293183.64955949417</v>
      </c>
      <c r="K28" s="46">
        <v>289236.0673109401</v>
      </c>
      <c r="L28" s="46">
        <v>278864.1595529003</v>
      </c>
      <c r="M28" s="161">
        <v>263761.48525984766</v>
      </c>
    </row>
    <row r="29" spans="1:13" ht="12">
      <c r="A29" s="5"/>
      <c r="B29" s="4"/>
      <c r="C29" s="4" t="s">
        <v>18</v>
      </c>
      <c r="D29" s="46">
        <v>126050.2555597114</v>
      </c>
      <c r="E29" s="46">
        <v>131619.8809355347</v>
      </c>
      <c r="F29" s="46">
        <v>149062.7955992797</v>
      </c>
      <c r="G29" s="46">
        <v>156571.1934746008</v>
      </c>
      <c r="H29" s="46">
        <v>135490.00057249717</v>
      </c>
      <c r="I29" s="46">
        <v>138797.8594966135</v>
      </c>
      <c r="J29" s="46">
        <v>140164.23435935893</v>
      </c>
      <c r="K29" s="46">
        <v>131530.7952910862</v>
      </c>
      <c r="L29" s="46">
        <v>127648.64849827875</v>
      </c>
      <c r="M29" s="161">
        <v>115830.41677552584</v>
      </c>
    </row>
    <row r="30" spans="1:13" ht="12">
      <c r="A30" s="5"/>
      <c r="B30" s="4"/>
      <c r="C30" s="4" t="s">
        <v>19</v>
      </c>
      <c r="D30" s="46">
        <v>64712.8597824357</v>
      </c>
      <c r="E30" s="46">
        <v>80553.3991164661</v>
      </c>
      <c r="F30" s="46">
        <v>66137.96701302161</v>
      </c>
      <c r="G30" s="46">
        <v>69668.5213946499</v>
      </c>
      <c r="H30" s="46">
        <v>75060.84396752167</v>
      </c>
      <c r="I30" s="46">
        <v>69857.61554007245</v>
      </c>
      <c r="J30" s="46">
        <v>66857.35314196839</v>
      </c>
      <c r="K30" s="46">
        <v>58339.85717432851</v>
      </c>
      <c r="L30" s="46">
        <v>58104.1982361368</v>
      </c>
      <c r="M30" s="161">
        <v>55769.38420686885</v>
      </c>
    </row>
    <row r="31" spans="1:13" ht="12">
      <c r="A31" s="5"/>
      <c r="B31" s="4"/>
      <c r="C31" s="4" t="s">
        <v>20</v>
      </c>
      <c r="D31" s="46">
        <v>52996.95630726628</v>
      </c>
      <c r="E31" s="46">
        <v>39585.10356275945</v>
      </c>
      <c r="F31" s="46">
        <v>40403.340078274465</v>
      </c>
      <c r="G31" s="46">
        <v>42400.99405786092</v>
      </c>
      <c r="H31" s="46">
        <v>46542.85985835556</v>
      </c>
      <c r="I31" s="46">
        <v>41838.87873639206</v>
      </c>
      <c r="J31" s="46">
        <v>36981.886685730475</v>
      </c>
      <c r="K31" s="46">
        <v>35948.55353463987</v>
      </c>
      <c r="L31" s="46">
        <v>34665.23012237814</v>
      </c>
      <c r="M31" s="161">
        <v>29544.528452882012</v>
      </c>
    </row>
    <row r="32" spans="1:13" ht="12">
      <c r="A32" s="5"/>
      <c r="B32" s="7"/>
      <c r="C32" s="7" t="s">
        <v>21</v>
      </c>
      <c r="D32" s="46">
        <v>28237.95066256736</v>
      </c>
      <c r="E32" s="46">
        <v>28342.82465709607</v>
      </c>
      <c r="F32" s="46">
        <v>28174.71095630502</v>
      </c>
      <c r="G32" s="46">
        <v>30025.83823732593</v>
      </c>
      <c r="H32" s="46">
        <v>35484.54212481139</v>
      </c>
      <c r="I32" s="46">
        <v>30460.048502098103</v>
      </c>
      <c r="J32" s="46">
        <v>34522.935359623894</v>
      </c>
      <c r="K32" s="46">
        <v>23752.15489048574</v>
      </c>
      <c r="L32" s="46">
        <v>22888.583563481774</v>
      </c>
      <c r="M32" s="161">
        <v>22312.06782653563</v>
      </c>
    </row>
    <row r="33" spans="1:13" ht="12">
      <c r="A33" s="5"/>
      <c r="B33" s="7"/>
      <c r="C33" s="7" t="s">
        <v>22</v>
      </c>
      <c r="D33" s="46">
        <v>18693.684565050422</v>
      </c>
      <c r="E33" s="46">
        <v>21081.493786333867</v>
      </c>
      <c r="F33" s="46">
        <v>21936.70630279403</v>
      </c>
      <c r="G33" s="46">
        <v>25288.3679507431</v>
      </c>
      <c r="H33" s="46">
        <v>20664.95027465766</v>
      </c>
      <c r="I33" s="46">
        <v>16543.933675311157</v>
      </c>
      <c r="J33" s="46">
        <v>15972.217339018938</v>
      </c>
      <c r="K33" s="46">
        <v>15729.748345828597</v>
      </c>
      <c r="L33" s="46">
        <v>16382.52926354809</v>
      </c>
      <c r="M33" s="161">
        <v>15063.841613866072</v>
      </c>
    </row>
    <row r="34" spans="1:13" ht="12.75">
      <c r="A34" s="12"/>
      <c r="B34" s="7"/>
      <c r="C34" s="7" t="s">
        <v>23</v>
      </c>
      <c r="D34" s="46">
        <v>14751.58045188573</v>
      </c>
      <c r="E34" s="46">
        <v>14639.160998796378</v>
      </c>
      <c r="F34" s="46">
        <v>20164.87703993405</v>
      </c>
      <c r="G34" s="46">
        <v>16473.33984586377</v>
      </c>
      <c r="H34" s="46">
        <v>14683.659641192166</v>
      </c>
      <c r="I34" s="46">
        <v>10869.469604515674</v>
      </c>
      <c r="J34" s="46">
        <v>10285.706691938776</v>
      </c>
      <c r="K34" s="46">
        <v>12094.263780212708</v>
      </c>
      <c r="L34" s="46">
        <v>11139.883697761627</v>
      </c>
      <c r="M34" s="161">
        <v>9924.987458886097</v>
      </c>
    </row>
    <row r="35" spans="1:13" ht="12">
      <c r="A35" s="5"/>
      <c r="B35" s="7"/>
      <c r="C35" s="7" t="s">
        <v>24</v>
      </c>
      <c r="D35" s="46">
        <v>9686.41374867692</v>
      </c>
      <c r="E35" s="46">
        <v>8089.55357559321</v>
      </c>
      <c r="F35" s="46">
        <v>14766.23736614818</v>
      </c>
      <c r="G35" s="46">
        <v>15068.66724222399</v>
      </c>
      <c r="H35" s="46">
        <v>10402.133934486143</v>
      </c>
      <c r="I35" s="46">
        <v>8230.382122046858</v>
      </c>
      <c r="J35" s="46">
        <v>8311.48696444585</v>
      </c>
      <c r="K35" s="46">
        <v>9689.118990699939</v>
      </c>
      <c r="L35" s="46">
        <v>9029.476036533144</v>
      </c>
      <c r="M35" s="161">
        <v>7625.262196143287</v>
      </c>
    </row>
    <row r="36" spans="1:13" ht="12">
      <c r="A36" s="5"/>
      <c r="B36" s="7"/>
      <c r="C36" s="7" t="s">
        <v>25</v>
      </c>
      <c r="D36" s="46">
        <v>5185.64907093911</v>
      </c>
      <c r="E36" s="46">
        <v>6036.17191289256</v>
      </c>
      <c r="F36" s="46">
        <v>4516.419903122437</v>
      </c>
      <c r="G36" s="46">
        <v>5686.438865509504</v>
      </c>
      <c r="H36" s="46">
        <v>8151.4845257204715</v>
      </c>
      <c r="I36" s="46">
        <v>5490.30744885106</v>
      </c>
      <c r="J36" s="46">
        <v>5197.978477760191</v>
      </c>
      <c r="K36" s="46">
        <v>6570.873730592215</v>
      </c>
      <c r="L36" s="46">
        <v>6392.409902153518</v>
      </c>
      <c r="M36" s="161">
        <v>5666.636242512792</v>
      </c>
    </row>
    <row r="37" spans="1:13" ht="12">
      <c r="A37" s="5"/>
      <c r="B37" s="7"/>
      <c r="C37" s="7" t="s">
        <v>26</v>
      </c>
      <c r="D37" s="46">
        <v>4784.3956274688935</v>
      </c>
      <c r="E37" s="46">
        <v>4029.2558833131156</v>
      </c>
      <c r="F37" s="46">
        <v>4808.783061930272</v>
      </c>
      <c r="G37" s="46">
        <v>4410.0819809609475</v>
      </c>
      <c r="H37" s="46">
        <v>5634.3083579184095</v>
      </c>
      <c r="I37" s="46">
        <v>4361.871567412923</v>
      </c>
      <c r="J37" s="46">
        <v>4252.613002366354</v>
      </c>
      <c r="K37" s="46">
        <v>5720.052345981606</v>
      </c>
      <c r="L37" s="46">
        <v>5106.941694127349</v>
      </c>
      <c r="M37" s="161">
        <v>3601.895192390493</v>
      </c>
    </row>
    <row r="38" spans="1:13" ht="12">
      <c r="A38" s="5"/>
      <c r="B38" s="7"/>
      <c r="C38" s="7" t="s">
        <v>27</v>
      </c>
      <c r="D38" s="46">
        <v>2508.4622984861758</v>
      </c>
      <c r="E38" s="46">
        <v>2537.49446597872</v>
      </c>
      <c r="F38" s="46">
        <v>2441.764883721337</v>
      </c>
      <c r="G38" s="46">
        <v>2126.711546888509</v>
      </c>
      <c r="H38" s="46">
        <v>3476.4791511817734</v>
      </c>
      <c r="I38" s="46">
        <v>3048.1037444886974</v>
      </c>
      <c r="J38" s="46">
        <v>1950.6614463877843</v>
      </c>
      <c r="K38" s="46">
        <v>3586.5820929448178</v>
      </c>
      <c r="L38" s="46">
        <v>3079.5938876539894</v>
      </c>
      <c r="M38" s="161">
        <v>2571.608351283284</v>
      </c>
    </row>
    <row r="39" spans="1:13" ht="12">
      <c r="A39" s="5"/>
      <c r="B39" s="7"/>
      <c r="C39" s="7" t="s">
        <v>38</v>
      </c>
      <c r="D39" s="46">
        <v>2731.509550899229</v>
      </c>
      <c r="E39" s="46">
        <v>2624.162352213461</v>
      </c>
      <c r="F39" s="46">
        <v>2824.3472315222616</v>
      </c>
      <c r="G39" s="46">
        <v>1776.229992808319</v>
      </c>
      <c r="H39" s="46">
        <v>3714.3182905854974</v>
      </c>
      <c r="I39" s="46">
        <v>2647.181123181481</v>
      </c>
      <c r="J39" s="46">
        <v>2113.99817961469</v>
      </c>
      <c r="K39" s="46">
        <v>3837.735544</v>
      </c>
      <c r="L39" s="46">
        <v>3521.0357528007985</v>
      </c>
      <c r="M39" s="161">
        <v>2029.82772272</v>
      </c>
    </row>
    <row r="40" spans="1:13" ht="12">
      <c r="A40" s="5"/>
      <c r="B40" s="7"/>
      <c r="C40" s="7" t="s">
        <v>39</v>
      </c>
      <c r="D40" s="46">
        <v>2532.548472576643</v>
      </c>
      <c r="E40" s="46">
        <v>3310.363688964045</v>
      </c>
      <c r="F40" s="46">
        <v>1871.88305498722</v>
      </c>
      <c r="G40" s="46">
        <v>2487.8316991375514</v>
      </c>
      <c r="H40" s="46">
        <v>3806.2964390067973</v>
      </c>
      <c r="I40" s="46">
        <v>2230.1275629366182</v>
      </c>
      <c r="J40" s="46">
        <v>3012.907360473872</v>
      </c>
      <c r="K40" s="46">
        <v>3335.572003</v>
      </c>
      <c r="L40" s="46">
        <v>2975.87084462003</v>
      </c>
      <c r="M40" s="161">
        <v>1353.2443117</v>
      </c>
    </row>
    <row r="41" spans="1:13" ht="12">
      <c r="A41" s="5"/>
      <c r="B41" s="7"/>
      <c r="C41" s="7" t="s">
        <v>40</v>
      </c>
      <c r="D41" s="46">
        <v>2604.755618467927</v>
      </c>
      <c r="E41" s="46">
        <v>2587.031893479453</v>
      </c>
      <c r="F41" s="46">
        <v>2086.127212238871</v>
      </c>
      <c r="G41" s="46">
        <v>2070.6725815784284</v>
      </c>
      <c r="H41" s="46">
        <v>2978.156519094174</v>
      </c>
      <c r="I41" s="46">
        <v>2711.952630122201</v>
      </c>
      <c r="J41" s="46">
        <v>2942.895727016842</v>
      </c>
      <c r="K41" s="46">
        <v>2760.3545280000003</v>
      </c>
      <c r="L41" s="46">
        <v>1971.4166202694744</v>
      </c>
      <c r="M41" s="161">
        <v>938.12561992</v>
      </c>
    </row>
    <row r="42" spans="1:13" ht="12">
      <c r="A42" s="5"/>
      <c r="B42" s="7"/>
      <c r="C42" s="7" t="s">
        <v>41</v>
      </c>
      <c r="D42" s="46">
        <v>2781.821171236383</v>
      </c>
      <c r="E42" s="46">
        <v>2988.9180889750114</v>
      </c>
      <c r="F42" s="46">
        <v>2628.077664988904</v>
      </c>
      <c r="G42" s="46">
        <v>1833.5406030062288</v>
      </c>
      <c r="H42" s="46">
        <v>3825.9371548667555</v>
      </c>
      <c r="I42" s="46">
        <v>2720.3931180410355</v>
      </c>
      <c r="J42" s="46">
        <v>2850.2252951358446</v>
      </c>
      <c r="K42" s="46">
        <v>2570.226313</v>
      </c>
      <c r="L42" s="46">
        <v>2117.53623</v>
      </c>
      <c r="M42" s="161">
        <v>1440.4136195400001</v>
      </c>
    </row>
    <row r="43" spans="1:13" ht="12">
      <c r="A43" s="5"/>
      <c r="B43" s="7"/>
      <c r="C43" s="7" t="s">
        <v>42</v>
      </c>
      <c r="D43" s="46">
        <v>2529.458464555074</v>
      </c>
      <c r="E43" s="46">
        <v>3394.1141368176595</v>
      </c>
      <c r="F43" s="46">
        <v>1791.9332876275487</v>
      </c>
      <c r="G43" s="46">
        <v>2345.644395109732</v>
      </c>
      <c r="H43" s="46">
        <v>3643.7487647867206</v>
      </c>
      <c r="I43" s="46">
        <v>2364.9707345439565</v>
      </c>
      <c r="J43" s="46">
        <v>1570.6183376512101</v>
      </c>
      <c r="K43" s="46">
        <v>2675.753355</v>
      </c>
      <c r="L43" s="46">
        <v>2314.52165</v>
      </c>
      <c r="M43" s="161">
        <v>1253</v>
      </c>
    </row>
    <row r="44" spans="1:13" ht="12.75" thickBot="1">
      <c r="A44" s="5"/>
      <c r="B44" s="7"/>
      <c r="C44" s="7" t="s">
        <v>37</v>
      </c>
      <c r="D44" s="47">
        <v>27479.275440832385</v>
      </c>
      <c r="E44" s="47">
        <v>30864.686213261477</v>
      </c>
      <c r="F44" s="47">
        <v>57008.07461941231</v>
      </c>
      <c r="G44" s="47">
        <v>43946.7397554214</v>
      </c>
      <c r="H44" s="47">
        <v>53152.01194038362</v>
      </c>
      <c r="I44" s="47">
        <v>63697.25258113353</v>
      </c>
      <c r="J44" s="47">
        <v>63490.33751445925</v>
      </c>
      <c r="K44" s="47">
        <v>62486.66537999999</v>
      </c>
      <c r="L44" s="47">
        <v>53086.22023699161</v>
      </c>
      <c r="M44" s="163">
        <v>33155</v>
      </c>
    </row>
    <row r="45" spans="1:13" ht="13.5" thickTop="1">
      <c r="A45" s="5"/>
      <c r="B45" s="7"/>
      <c r="C45" s="7" t="s">
        <v>4</v>
      </c>
      <c r="D45" s="97">
        <v>641754.1786106282</v>
      </c>
      <c r="E45" s="97">
        <f aca="true" t="shared" si="1" ref="E45:M45">SUM(E28:E44)</f>
        <v>662543.4733956719</v>
      </c>
      <c r="F45" s="97">
        <f t="shared" si="1"/>
        <v>713954.5674948833</v>
      </c>
      <c r="G45" s="97">
        <f t="shared" si="1"/>
        <v>727481.7312382639</v>
      </c>
      <c r="H45" s="97">
        <f t="shared" si="1"/>
        <v>710617.6581850982</v>
      </c>
      <c r="I45" s="97">
        <f t="shared" si="1"/>
        <v>689739.3996897704</v>
      </c>
      <c r="J45" s="97">
        <f t="shared" si="1"/>
        <v>693661.7054424455</v>
      </c>
      <c r="K45" s="97">
        <f t="shared" si="1"/>
        <v>669864.3746107403</v>
      </c>
      <c r="L45" s="97">
        <f t="shared" si="1"/>
        <v>639288.2557896354</v>
      </c>
      <c r="M45" s="23">
        <f t="shared" si="1"/>
        <v>571841.724850622</v>
      </c>
    </row>
    <row r="46" spans="1:13" ht="12">
      <c r="A46" s="8"/>
      <c r="B46" s="9"/>
      <c r="C46" s="17"/>
      <c r="D46" s="17"/>
      <c r="E46" s="17"/>
      <c r="F46" s="17"/>
      <c r="G46" s="17"/>
      <c r="H46" s="9"/>
      <c r="I46" s="9"/>
      <c r="J46" s="9"/>
      <c r="K46" s="9"/>
      <c r="L46" s="9"/>
      <c r="M46" s="10"/>
    </row>
    <row r="49" spans="1:11" ht="15">
      <c r="A49" s="119" t="s">
        <v>261</v>
      </c>
      <c r="K49" s="141"/>
    </row>
    <row r="50" ht="12">
      <c r="A50" s="11" t="s">
        <v>350</v>
      </c>
    </row>
    <row r="52" spans="1:13" ht="12.75">
      <c r="A52" s="155" t="s">
        <v>150</v>
      </c>
      <c r="B52" s="156"/>
      <c r="C52" s="156"/>
      <c r="D52" s="156"/>
      <c r="E52" s="157" t="s">
        <v>242</v>
      </c>
      <c r="F52" s="156"/>
      <c r="G52" s="156"/>
      <c r="H52" s="214"/>
      <c r="I52" s="212"/>
      <c r="J52" s="212"/>
      <c r="K52" s="212"/>
      <c r="L52" s="212"/>
      <c r="M52" s="213"/>
    </row>
    <row r="53" spans="1:13" ht="12.75">
      <c r="A53" s="132"/>
      <c r="B53" s="131"/>
      <c r="C53" s="131"/>
      <c r="D53" s="134">
        <v>2014</v>
      </c>
      <c r="E53" s="134">
        <v>2013</v>
      </c>
      <c r="F53" s="134">
        <v>2012</v>
      </c>
      <c r="G53" s="134">
        <v>2011</v>
      </c>
      <c r="H53" s="134">
        <v>2010</v>
      </c>
      <c r="I53" s="134">
        <v>2009</v>
      </c>
      <c r="J53" s="134">
        <v>2008</v>
      </c>
      <c r="K53" s="134">
        <v>2007</v>
      </c>
      <c r="L53" s="134">
        <v>2006</v>
      </c>
      <c r="M53" s="136">
        <v>2005</v>
      </c>
    </row>
    <row r="54" spans="1:13" ht="12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6"/>
    </row>
    <row r="55" spans="1:13" ht="12.75">
      <c r="A55" s="101" t="s">
        <v>243</v>
      </c>
      <c r="B55" s="102"/>
      <c r="C55" s="102"/>
      <c r="D55" s="4"/>
      <c r="E55" s="4"/>
      <c r="F55" s="4"/>
      <c r="G55" s="4"/>
      <c r="H55" s="4"/>
      <c r="I55" s="4"/>
      <c r="J55" s="4"/>
      <c r="K55" s="4"/>
      <c r="L55" s="4"/>
      <c r="M55" s="6"/>
    </row>
    <row r="56" spans="1:13" ht="12.75">
      <c r="A56" s="12"/>
      <c r="B56" s="4"/>
      <c r="C56" s="4" t="s">
        <v>28</v>
      </c>
      <c r="D56" s="46">
        <v>511.711</v>
      </c>
      <c r="E56" s="46">
        <v>319.728</v>
      </c>
      <c r="F56" s="46">
        <v>418.724</v>
      </c>
      <c r="G56" s="46">
        <v>289.603</v>
      </c>
      <c r="H56" s="46">
        <v>819</v>
      </c>
      <c r="I56" s="46">
        <v>429</v>
      </c>
      <c r="J56" s="46">
        <v>263</v>
      </c>
      <c r="K56" s="46">
        <v>342</v>
      </c>
      <c r="L56" s="46">
        <v>414</v>
      </c>
      <c r="M56" s="161">
        <v>113</v>
      </c>
    </row>
    <row r="57" spans="1:13" ht="12">
      <c r="A57" s="5"/>
      <c r="B57" s="4"/>
      <c r="C57" s="4" t="s">
        <v>18</v>
      </c>
      <c r="D57" s="46">
        <v>2546.778</v>
      </c>
      <c r="E57" s="46">
        <v>2516.132</v>
      </c>
      <c r="F57" s="46">
        <v>2817.456</v>
      </c>
      <c r="G57" s="46">
        <v>1960.682</v>
      </c>
      <c r="H57" s="46">
        <v>2228</v>
      </c>
      <c r="I57" s="46">
        <v>1694</v>
      </c>
      <c r="J57" s="46">
        <v>1330</v>
      </c>
      <c r="K57" s="46">
        <v>2019</v>
      </c>
      <c r="L57" s="46">
        <v>1945</v>
      </c>
      <c r="M57" s="161">
        <v>1215</v>
      </c>
    </row>
    <row r="58" spans="1:13" ht="12">
      <c r="A58" s="5"/>
      <c r="B58" s="4"/>
      <c r="C58" s="4" t="s">
        <v>19</v>
      </c>
      <c r="D58" s="46">
        <v>3733.53332</v>
      </c>
      <c r="E58" s="46">
        <v>3002.73</v>
      </c>
      <c r="F58" s="46">
        <v>2257.54</v>
      </c>
      <c r="G58" s="46">
        <v>2198.266</v>
      </c>
      <c r="H58" s="46">
        <v>1732</v>
      </c>
      <c r="I58" s="46">
        <v>1511</v>
      </c>
      <c r="J58" s="46">
        <v>1527</v>
      </c>
      <c r="K58" s="46">
        <v>1809</v>
      </c>
      <c r="L58" s="46">
        <v>1953</v>
      </c>
      <c r="M58" s="161">
        <v>1640</v>
      </c>
    </row>
    <row r="59" spans="1:13" ht="12">
      <c r="A59" s="5"/>
      <c r="B59" s="4"/>
      <c r="C59" s="4" t="s">
        <v>20</v>
      </c>
      <c r="D59" s="46">
        <v>3355.76</v>
      </c>
      <c r="E59" s="46">
        <v>2079.58</v>
      </c>
      <c r="F59" s="46">
        <v>2456.392</v>
      </c>
      <c r="G59" s="46">
        <v>1526.587</v>
      </c>
      <c r="H59" s="46">
        <v>1499</v>
      </c>
      <c r="I59" s="46">
        <v>1490</v>
      </c>
      <c r="J59" s="46">
        <v>1588</v>
      </c>
      <c r="K59" s="46">
        <v>1568</v>
      </c>
      <c r="L59" s="46">
        <v>1264</v>
      </c>
      <c r="M59" s="161">
        <v>2317</v>
      </c>
    </row>
    <row r="60" spans="1:13" ht="12">
      <c r="A60" s="5"/>
      <c r="B60" s="7"/>
      <c r="C60" s="7" t="s">
        <v>21</v>
      </c>
      <c r="D60" s="46">
        <v>1287.45</v>
      </c>
      <c r="E60" s="46">
        <v>1336.009</v>
      </c>
      <c r="F60" s="46">
        <v>1058.0430000000001</v>
      </c>
      <c r="G60" s="46">
        <v>755.202</v>
      </c>
      <c r="H60" s="46">
        <v>1244</v>
      </c>
      <c r="I60" s="46">
        <v>1208</v>
      </c>
      <c r="J60" s="46">
        <v>755</v>
      </c>
      <c r="K60" s="46">
        <v>716</v>
      </c>
      <c r="L60" s="46">
        <v>1963.7931525</v>
      </c>
      <c r="M60" s="161">
        <v>1747</v>
      </c>
    </row>
    <row r="61" spans="1:13" ht="12">
      <c r="A61" s="5"/>
      <c r="B61" s="7"/>
      <c r="C61" s="7" t="s">
        <v>22</v>
      </c>
      <c r="D61" s="46">
        <v>1197.86652</v>
      </c>
      <c r="E61" s="46">
        <v>469.775</v>
      </c>
      <c r="F61" s="46">
        <v>645.727</v>
      </c>
      <c r="G61" s="46">
        <v>480.765</v>
      </c>
      <c r="H61" s="46">
        <v>583</v>
      </c>
      <c r="I61" s="46">
        <v>808</v>
      </c>
      <c r="J61" s="46">
        <v>475</v>
      </c>
      <c r="K61" s="46">
        <v>1530.594</v>
      </c>
      <c r="L61" s="46">
        <v>1347</v>
      </c>
      <c r="M61" s="161">
        <v>310</v>
      </c>
    </row>
    <row r="62" spans="1:13" ht="12.75">
      <c r="A62" s="12"/>
      <c r="B62" s="7"/>
      <c r="C62" s="7" t="s">
        <v>23</v>
      </c>
      <c r="D62" s="46">
        <v>604.9</v>
      </c>
      <c r="E62" s="46">
        <v>187.947</v>
      </c>
      <c r="F62" s="46">
        <v>335.877</v>
      </c>
      <c r="G62" s="46">
        <v>344.20300000000003</v>
      </c>
      <c r="H62" s="46">
        <v>301</v>
      </c>
      <c r="I62" s="46">
        <v>246</v>
      </c>
      <c r="J62" s="46">
        <v>1075.10663</v>
      </c>
      <c r="K62" s="46">
        <v>1339</v>
      </c>
      <c r="L62" s="46">
        <v>377</v>
      </c>
      <c r="M62" s="161">
        <v>709</v>
      </c>
    </row>
    <row r="63" spans="1:13" ht="12">
      <c r="A63" s="5"/>
      <c r="B63" s="7"/>
      <c r="C63" s="7" t="s">
        <v>24</v>
      </c>
      <c r="D63" s="46">
        <v>178.877</v>
      </c>
      <c r="E63" s="46">
        <v>286.647</v>
      </c>
      <c r="F63" s="46">
        <v>306.744</v>
      </c>
      <c r="G63" s="46">
        <v>96.51299999999999</v>
      </c>
      <c r="H63" s="46">
        <v>377</v>
      </c>
      <c r="I63" s="46">
        <v>1080.58689</v>
      </c>
      <c r="J63" s="46">
        <v>931</v>
      </c>
      <c r="K63" s="46">
        <v>172</v>
      </c>
      <c r="L63" s="46">
        <v>394</v>
      </c>
      <c r="M63" s="161">
        <v>604</v>
      </c>
    </row>
    <row r="64" spans="1:13" ht="12">
      <c r="A64" s="5"/>
      <c r="B64" s="7"/>
      <c r="C64" s="7" t="s">
        <v>25</v>
      </c>
      <c r="D64" s="46">
        <v>231.29</v>
      </c>
      <c r="E64" s="46">
        <v>395.464</v>
      </c>
      <c r="F64" s="46">
        <v>261.52</v>
      </c>
      <c r="G64" s="46">
        <v>534.706</v>
      </c>
      <c r="H64" s="46">
        <v>827.2084199999999</v>
      </c>
      <c r="I64" s="46">
        <v>905</v>
      </c>
      <c r="J64" s="46">
        <v>111</v>
      </c>
      <c r="K64" s="46">
        <v>350</v>
      </c>
      <c r="L64" s="46">
        <v>505</v>
      </c>
      <c r="M64" s="161">
        <v>371</v>
      </c>
    </row>
    <row r="65" spans="1:13" ht="12">
      <c r="A65" s="5"/>
      <c r="B65" s="7"/>
      <c r="C65" s="7" t="s">
        <v>26</v>
      </c>
      <c r="D65" s="46">
        <v>148.954</v>
      </c>
      <c r="E65" s="46">
        <v>159.55</v>
      </c>
      <c r="F65" s="46">
        <v>452.291</v>
      </c>
      <c r="G65" s="46">
        <v>700.18863</v>
      </c>
      <c r="H65" s="46">
        <v>601</v>
      </c>
      <c r="I65" s="46">
        <v>-170</v>
      </c>
      <c r="J65" s="46">
        <v>275</v>
      </c>
      <c r="K65" s="46">
        <v>369</v>
      </c>
      <c r="L65" s="46">
        <v>245</v>
      </c>
      <c r="M65" s="161">
        <v>147</v>
      </c>
    </row>
    <row r="66" spans="1:13" ht="12">
      <c r="A66" s="5"/>
      <c r="B66" s="7"/>
      <c r="C66" s="7" t="s">
        <v>27</v>
      </c>
      <c r="D66" s="46">
        <v>205.89</v>
      </c>
      <c r="E66" s="46">
        <v>151.899</v>
      </c>
      <c r="F66" s="46">
        <v>289.47999999999996</v>
      </c>
      <c r="G66" s="46">
        <v>455.817</v>
      </c>
      <c r="H66" s="46">
        <v>71</v>
      </c>
      <c r="I66" s="46">
        <v>256</v>
      </c>
      <c r="J66" s="46">
        <v>433</v>
      </c>
      <c r="K66" s="46">
        <v>244</v>
      </c>
      <c r="L66" s="46">
        <v>150</v>
      </c>
      <c r="M66" s="161">
        <v>112</v>
      </c>
    </row>
    <row r="67" spans="1:13" ht="12">
      <c r="A67" s="5"/>
      <c r="B67" s="7"/>
      <c r="C67" s="7" t="s">
        <v>38</v>
      </c>
      <c r="D67" s="46">
        <v>137.47</v>
      </c>
      <c r="E67" s="46">
        <v>181.57</v>
      </c>
      <c r="F67" s="46">
        <v>331.82</v>
      </c>
      <c r="G67" s="46">
        <v>87.616</v>
      </c>
      <c r="H67" s="46">
        <v>90</v>
      </c>
      <c r="I67" s="46">
        <v>460</v>
      </c>
      <c r="J67" s="46">
        <v>191</v>
      </c>
      <c r="K67" s="46">
        <v>163</v>
      </c>
      <c r="L67" s="46">
        <v>63</v>
      </c>
      <c r="M67" s="161">
        <v>47</v>
      </c>
    </row>
    <row r="68" spans="1:13" ht="12">
      <c r="A68" s="5"/>
      <c r="B68" s="7"/>
      <c r="C68" s="7" t="s">
        <v>39</v>
      </c>
      <c r="D68" s="46">
        <v>60.4</v>
      </c>
      <c r="E68" s="46">
        <v>243.51</v>
      </c>
      <c r="F68" s="46">
        <v>87.51</v>
      </c>
      <c r="G68" s="46">
        <v>58.044</v>
      </c>
      <c r="H68" s="46">
        <v>304</v>
      </c>
      <c r="I68" s="46">
        <v>159</v>
      </c>
      <c r="J68" s="46">
        <v>91</v>
      </c>
      <c r="K68" s="46">
        <v>10</v>
      </c>
      <c r="L68" s="46">
        <v>0</v>
      </c>
      <c r="M68" s="161">
        <v>0</v>
      </c>
    </row>
    <row r="69" spans="1:13" ht="12">
      <c r="A69" s="5"/>
      <c r="B69" s="7"/>
      <c r="C69" s="7" t="s">
        <v>40</v>
      </c>
      <c r="D69" s="46">
        <v>289.51</v>
      </c>
      <c r="E69" s="46">
        <v>54.87</v>
      </c>
      <c r="F69" s="46">
        <v>37.72</v>
      </c>
      <c r="G69" s="46">
        <v>422.413</v>
      </c>
      <c r="H69" s="46">
        <v>157.35914</v>
      </c>
      <c r="I69" s="46">
        <v>61</v>
      </c>
      <c r="J69" s="46">
        <v>3</v>
      </c>
      <c r="K69" s="46">
        <v>47</v>
      </c>
      <c r="L69" s="46">
        <v>46</v>
      </c>
      <c r="M69" s="161">
        <v>92</v>
      </c>
    </row>
    <row r="70" spans="1:13" ht="12">
      <c r="A70" s="5"/>
      <c r="B70" s="7"/>
      <c r="C70" s="7" t="s">
        <v>41</v>
      </c>
      <c r="D70" s="46">
        <v>112.87</v>
      </c>
      <c r="E70" s="46">
        <v>58.57</v>
      </c>
      <c r="F70" s="46">
        <v>446.13</v>
      </c>
      <c r="G70" s="46">
        <v>97.069</v>
      </c>
      <c r="H70" s="46">
        <v>50</v>
      </c>
      <c r="I70" s="46">
        <v>0</v>
      </c>
      <c r="J70" s="46">
        <v>0</v>
      </c>
      <c r="K70" s="46">
        <v>34</v>
      </c>
      <c r="L70" s="46">
        <v>89.1555065568063</v>
      </c>
      <c r="M70" s="161">
        <v>0</v>
      </c>
    </row>
    <row r="71" spans="1:13" ht="12">
      <c r="A71" s="5"/>
      <c r="B71" s="7"/>
      <c r="C71" s="7" t="s">
        <v>42</v>
      </c>
      <c r="D71" s="46">
        <v>13.41</v>
      </c>
      <c r="E71" s="46">
        <v>396.55</v>
      </c>
      <c r="F71" s="46">
        <v>65</v>
      </c>
      <c r="G71" s="46">
        <v>38.5</v>
      </c>
      <c r="H71" s="46">
        <v>52</v>
      </c>
      <c r="I71" s="46">
        <v>47</v>
      </c>
      <c r="J71" s="46">
        <v>10</v>
      </c>
      <c r="K71" s="46">
        <v>111.976</v>
      </c>
      <c r="L71" s="46">
        <v>0</v>
      </c>
      <c r="M71" s="161">
        <v>0</v>
      </c>
    </row>
    <row r="72" spans="1:13" ht="12.75" thickBot="1">
      <c r="A72" s="5"/>
      <c r="B72" s="7"/>
      <c r="C72" s="7" t="s">
        <v>37</v>
      </c>
      <c r="D72" s="47">
        <v>1699.87</v>
      </c>
      <c r="E72" s="47">
        <v>-5664.541</v>
      </c>
      <c r="F72" s="47">
        <v>-1370.331</v>
      </c>
      <c r="G72" s="47">
        <v>-1398.51175</v>
      </c>
      <c r="H72" s="47">
        <v>-1066.1419</v>
      </c>
      <c r="I72" s="47">
        <v>-1168.60899</v>
      </c>
      <c r="J72" s="47">
        <v>-1062.51164</v>
      </c>
      <c r="K72" s="47">
        <v>644.617</v>
      </c>
      <c r="L72" s="47">
        <v>-272.8763</v>
      </c>
      <c r="M72" s="163">
        <v>1148</v>
      </c>
    </row>
    <row r="73" spans="1:13" ht="13.5" thickTop="1">
      <c r="A73" s="5"/>
      <c r="B73" s="7"/>
      <c r="C73" s="103" t="s">
        <v>147</v>
      </c>
      <c r="D73" s="97">
        <v>16316.539840000001</v>
      </c>
      <c r="E73" s="97">
        <f aca="true" t="shared" si="2" ref="E73:M73">SUM(E56:E72)</f>
        <v>6175.989999999999</v>
      </c>
      <c r="F73" s="97">
        <f t="shared" si="2"/>
        <v>10897.643</v>
      </c>
      <c r="G73" s="97">
        <f t="shared" si="2"/>
        <v>8647.662880000002</v>
      </c>
      <c r="H73" s="97">
        <f t="shared" si="2"/>
        <v>9869.425659999999</v>
      </c>
      <c r="I73" s="97">
        <f t="shared" si="2"/>
        <v>9015.9779</v>
      </c>
      <c r="J73" s="97">
        <f t="shared" si="2"/>
        <v>7995.5949900000005</v>
      </c>
      <c r="K73" s="97">
        <f t="shared" si="2"/>
        <v>11469.187000000002</v>
      </c>
      <c r="L73" s="97">
        <f t="shared" si="2"/>
        <v>10483.072359056807</v>
      </c>
      <c r="M73" s="23">
        <f t="shared" si="2"/>
        <v>10572</v>
      </c>
    </row>
    <row r="74" spans="1:13" ht="12">
      <c r="A74" s="5"/>
      <c r="B74" s="7"/>
      <c r="C74" s="7"/>
      <c r="D74" s="96"/>
      <c r="E74" s="96"/>
      <c r="F74" s="96"/>
      <c r="G74" s="96"/>
      <c r="H74" s="96"/>
      <c r="I74" s="96"/>
      <c r="J74" s="96"/>
      <c r="K74" s="96"/>
      <c r="L74" s="96"/>
      <c r="M74" s="21"/>
    </row>
    <row r="75" spans="1:13" ht="12.75">
      <c r="A75" s="106" t="s">
        <v>355</v>
      </c>
      <c r="B75" s="102"/>
      <c r="C75" s="102"/>
      <c r="D75" s="96"/>
      <c r="E75" s="96"/>
      <c r="F75" s="96"/>
      <c r="G75" s="96"/>
      <c r="H75" s="96"/>
      <c r="I75" s="96"/>
      <c r="J75" s="96"/>
      <c r="K75" s="96"/>
      <c r="L75" s="96"/>
      <c r="M75" s="21"/>
    </row>
    <row r="76" spans="1:13" ht="12.75">
      <c r="A76" s="12"/>
      <c r="B76" s="4"/>
      <c r="C76" s="4" t="s">
        <v>28</v>
      </c>
      <c r="D76" s="46">
        <v>273486.6018175726</v>
      </c>
      <c r="E76" s="46">
        <v>280259.8581271969</v>
      </c>
      <c r="F76" s="46">
        <v>293330.522219575</v>
      </c>
      <c r="G76" s="46">
        <v>305300.91761457507</v>
      </c>
      <c r="H76" s="46">
        <v>283905.926668032</v>
      </c>
      <c r="I76" s="46">
        <v>283869.05150200916</v>
      </c>
      <c r="J76" s="46">
        <v>293183.64955949417</v>
      </c>
      <c r="K76" s="46">
        <v>289236.0673109401</v>
      </c>
      <c r="L76" s="46">
        <v>278864.1595529003</v>
      </c>
      <c r="M76" s="161">
        <v>263761.48525984766</v>
      </c>
    </row>
    <row r="77" spans="1:13" ht="12">
      <c r="A77" s="5"/>
      <c r="B77" s="4"/>
      <c r="C77" s="4" t="s">
        <v>18</v>
      </c>
      <c r="D77" s="46">
        <v>126050.2555597114</v>
      </c>
      <c r="E77" s="46">
        <v>131619.8809355347</v>
      </c>
      <c r="F77" s="46">
        <v>149062.7955992797</v>
      </c>
      <c r="G77" s="46">
        <v>156571.1934746008</v>
      </c>
      <c r="H77" s="46">
        <v>135490.00057249717</v>
      </c>
      <c r="I77" s="46">
        <v>138797.8594966135</v>
      </c>
      <c r="J77" s="46">
        <v>140164.23435935893</v>
      </c>
      <c r="K77" s="46">
        <v>131530.7952910862</v>
      </c>
      <c r="L77" s="46">
        <v>127648.64849827875</v>
      </c>
      <c r="M77" s="161">
        <v>115830.41677552584</v>
      </c>
    </row>
    <row r="78" spans="1:13" ht="12">
      <c r="A78" s="5"/>
      <c r="B78" s="4"/>
      <c r="C78" s="4" t="s">
        <v>19</v>
      </c>
      <c r="D78" s="46">
        <v>64712.8597824357</v>
      </c>
      <c r="E78" s="46">
        <v>80553.3991164661</v>
      </c>
      <c r="F78" s="46">
        <v>66137.96701302161</v>
      </c>
      <c r="G78" s="46">
        <v>69668.5213946499</v>
      </c>
      <c r="H78" s="46">
        <v>75060.84396752167</v>
      </c>
      <c r="I78" s="46">
        <v>69857.61554007245</v>
      </c>
      <c r="J78" s="46">
        <v>66857.35314196839</v>
      </c>
      <c r="K78" s="46">
        <v>58339.85717432851</v>
      </c>
      <c r="L78" s="46">
        <v>58104.1982361368</v>
      </c>
      <c r="M78" s="161">
        <v>55769.38420686885</v>
      </c>
    </row>
    <row r="79" spans="1:13" ht="12">
      <c r="A79" s="5"/>
      <c r="B79" s="4"/>
      <c r="C79" s="4" t="s">
        <v>20</v>
      </c>
      <c r="D79" s="46">
        <v>52996.95630726628</v>
      </c>
      <c r="E79" s="46">
        <v>39585.10356275945</v>
      </c>
      <c r="F79" s="46">
        <v>40403.340078274465</v>
      </c>
      <c r="G79" s="46">
        <v>42400.99405786092</v>
      </c>
      <c r="H79" s="46">
        <v>46542.85985835556</v>
      </c>
      <c r="I79" s="46">
        <v>41838.87873639206</v>
      </c>
      <c r="J79" s="46">
        <v>36981.886685730475</v>
      </c>
      <c r="K79" s="46">
        <v>35948.55353463987</v>
      </c>
      <c r="L79" s="46">
        <v>34665.23012237814</v>
      </c>
      <c r="M79" s="161">
        <v>29544.528452882012</v>
      </c>
    </row>
    <row r="80" spans="1:13" ht="12">
      <c r="A80" s="5"/>
      <c r="B80" s="7"/>
      <c r="C80" s="7" t="s">
        <v>21</v>
      </c>
      <c r="D80" s="46">
        <v>28237.95066256736</v>
      </c>
      <c r="E80" s="46">
        <v>28342.82465709607</v>
      </c>
      <c r="F80" s="46">
        <v>28174.71095630502</v>
      </c>
      <c r="G80" s="46">
        <v>30025.83823732593</v>
      </c>
      <c r="H80" s="46">
        <v>35484.54212481139</v>
      </c>
      <c r="I80" s="46">
        <v>30460.048502098103</v>
      </c>
      <c r="J80" s="46">
        <v>34522.935359623894</v>
      </c>
      <c r="K80" s="46">
        <v>23752.15489048574</v>
      </c>
      <c r="L80" s="46">
        <v>22888.583563481774</v>
      </c>
      <c r="M80" s="161">
        <v>22312.06782653563</v>
      </c>
    </row>
    <row r="81" spans="1:13" ht="12">
      <c r="A81" s="5"/>
      <c r="B81" s="7"/>
      <c r="C81" s="7" t="s">
        <v>22</v>
      </c>
      <c r="D81" s="46">
        <v>18693.684565050422</v>
      </c>
      <c r="E81" s="46">
        <v>21081.493786333867</v>
      </c>
      <c r="F81" s="46">
        <v>21936.70630279403</v>
      </c>
      <c r="G81" s="46">
        <v>25288.3679507431</v>
      </c>
      <c r="H81" s="46">
        <v>20664.95027465766</v>
      </c>
      <c r="I81" s="46">
        <v>16543.933675311157</v>
      </c>
      <c r="J81" s="46">
        <v>15972.217339018938</v>
      </c>
      <c r="K81" s="46">
        <v>15729.748345828597</v>
      </c>
      <c r="L81" s="46">
        <v>16382.52926354809</v>
      </c>
      <c r="M81" s="161">
        <v>15063.841613866072</v>
      </c>
    </row>
    <row r="82" spans="1:13" ht="12.75">
      <c r="A82" s="12"/>
      <c r="B82" s="7"/>
      <c r="C82" s="7" t="s">
        <v>23</v>
      </c>
      <c r="D82" s="46">
        <v>14751.58045188573</v>
      </c>
      <c r="E82" s="46">
        <v>14639.160998796378</v>
      </c>
      <c r="F82" s="46">
        <v>20164.87703993405</v>
      </c>
      <c r="G82" s="46">
        <v>16473.33984586377</v>
      </c>
      <c r="H82" s="46">
        <v>14683.659641192166</v>
      </c>
      <c r="I82" s="46">
        <v>10869.469604515674</v>
      </c>
      <c r="J82" s="46">
        <v>10285.706691938776</v>
      </c>
      <c r="K82" s="46">
        <v>12094.263780212708</v>
      </c>
      <c r="L82" s="46">
        <v>11139.883697761627</v>
      </c>
      <c r="M82" s="161">
        <v>9924.987458886097</v>
      </c>
    </row>
    <row r="83" spans="1:13" ht="12">
      <c r="A83" s="5"/>
      <c r="B83" s="7"/>
      <c r="C83" s="7" t="s">
        <v>24</v>
      </c>
      <c r="D83" s="46">
        <v>9686.41374867692</v>
      </c>
      <c r="E83" s="46">
        <v>8089.55357559321</v>
      </c>
      <c r="F83" s="46">
        <v>14766.23736614818</v>
      </c>
      <c r="G83" s="46">
        <v>15068.66724222399</v>
      </c>
      <c r="H83" s="46">
        <v>10402.133934486143</v>
      </c>
      <c r="I83" s="46">
        <v>8230.382122046858</v>
      </c>
      <c r="J83" s="46">
        <v>8311.48696444585</v>
      </c>
      <c r="K83" s="46">
        <v>9689.118990699939</v>
      </c>
      <c r="L83" s="46">
        <v>9029.476036533144</v>
      </c>
      <c r="M83" s="161">
        <v>7625.262196143287</v>
      </c>
    </row>
    <row r="84" spans="1:13" ht="12">
      <c r="A84" s="5"/>
      <c r="B84" s="7"/>
      <c r="C84" s="7" t="s">
        <v>25</v>
      </c>
      <c r="D84" s="46">
        <v>5185.64907093911</v>
      </c>
      <c r="E84" s="46">
        <v>6036.17191289256</v>
      </c>
      <c r="F84" s="46">
        <v>4516.419903122437</v>
      </c>
      <c r="G84" s="46">
        <v>5686.438865509504</v>
      </c>
      <c r="H84" s="46">
        <v>8151.4845257204715</v>
      </c>
      <c r="I84" s="46">
        <v>5490.30744885106</v>
      </c>
      <c r="J84" s="46">
        <v>5197.978477760191</v>
      </c>
      <c r="K84" s="46">
        <v>6570.873730592215</v>
      </c>
      <c r="L84" s="46">
        <v>6392.409902153518</v>
      </c>
      <c r="M84" s="161">
        <v>5666.636242512792</v>
      </c>
    </row>
    <row r="85" spans="1:13" ht="12">
      <c r="A85" s="5"/>
      <c r="B85" s="7"/>
      <c r="C85" s="7" t="s">
        <v>26</v>
      </c>
      <c r="D85" s="46">
        <v>4784.3956274688935</v>
      </c>
      <c r="E85" s="46">
        <v>4029.2558833131156</v>
      </c>
      <c r="F85" s="46">
        <v>4808.783061930272</v>
      </c>
      <c r="G85" s="46">
        <v>4410.0819809609475</v>
      </c>
      <c r="H85" s="46">
        <v>5634.3083579184095</v>
      </c>
      <c r="I85" s="46">
        <v>4361.871567412923</v>
      </c>
      <c r="J85" s="46">
        <v>4252.613002366354</v>
      </c>
      <c r="K85" s="46">
        <v>5720.052345981606</v>
      </c>
      <c r="L85" s="46">
        <v>5106.941694127349</v>
      </c>
      <c r="M85" s="161">
        <v>3601.895192390493</v>
      </c>
    </row>
    <row r="86" spans="1:13" ht="12">
      <c r="A86" s="5"/>
      <c r="B86" s="7"/>
      <c r="C86" s="7" t="s">
        <v>27</v>
      </c>
      <c r="D86" s="46">
        <v>2508.4622984861758</v>
      </c>
      <c r="E86" s="46">
        <v>2537.49446597872</v>
      </c>
      <c r="F86" s="46">
        <v>2441.764883721337</v>
      </c>
      <c r="G86" s="46">
        <v>2126.711546888509</v>
      </c>
      <c r="H86" s="46">
        <v>3476.4791511817734</v>
      </c>
      <c r="I86" s="46">
        <v>3048.1037444886974</v>
      </c>
      <c r="J86" s="46">
        <v>1950.6614463877843</v>
      </c>
      <c r="K86" s="46">
        <v>3586.5820929448178</v>
      </c>
      <c r="L86" s="46">
        <v>3079.5938876539894</v>
      </c>
      <c r="M86" s="161">
        <v>2571.608351283284</v>
      </c>
    </row>
    <row r="87" spans="1:13" ht="12">
      <c r="A87" s="5"/>
      <c r="B87" s="7"/>
      <c r="C87" s="7" t="s">
        <v>38</v>
      </c>
      <c r="D87" s="46">
        <v>2731.509550899229</v>
      </c>
      <c r="E87" s="46">
        <v>2624.162352213461</v>
      </c>
      <c r="F87" s="46">
        <v>2824.3472315222616</v>
      </c>
      <c r="G87" s="46">
        <v>1776.229992808319</v>
      </c>
      <c r="H87" s="46">
        <v>3714.3182905854974</v>
      </c>
      <c r="I87" s="46">
        <v>2647.181123181481</v>
      </c>
      <c r="J87" s="46">
        <v>2113.99817961469</v>
      </c>
      <c r="K87" s="46">
        <v>3837.735544</v>
      </c>
      <c r="L87" s="46">
        <v>3521.0357528007985</v>
      </c>
      <c r="M87" s="161">
        <v>2029.82772272</v>
      </c>
    </row>
    <row r="88" spans="1:13" ht="12">
      <c r="A88" s="5"/>
      <c r="B88" s="7"/>
      <c r="C88" s="7" t="s">
        <v>39</v>
      </c>
      <c r="D88" s="46">
        <v>2532.548472576643</v>
      </c>
      <c r="E88" s="46">
        <v>3310.363688964045</v>
      </c>
      <c r="F88" s="46">
        <v>1871.88305498722</v>
      </c>
      <c r="G88" s="46">
        <v>2487.8316991375514</v>
      </c>
      <c r="H88" s="46">
        <v>3806.2964390067973</v>
      </c>
      <c r="I88" s="46">
        <v>2230.1275629366182</v>
      </c>
      <c r="J88" s="46">
        <v>3012.907360473872</v>
      </c>
      <c r="K88" s="46">
        <v>3335.572003</v>
      </c>
      <c r="L88" s="46">
        <v>2975.87084462003</v>
      </c>
      <c r="M88" s="161">
        <v>1353.2443117</v>
      </c>
    </row>
    <row r="89" spans="1:13" ht="12">
      <c r="A89" s="5"/>
      <c r="B89" s="7"/>
      <c r="C89" s="7" t="s">
        <v>40</v>
      </c>
      <c r="D89" s="46">
        <v>2604.755618467927</v>
      </c>
      <c r="E89" s="46">
        <v>2587.031893479453</v>
      </c>
      <c r="F89" s="46">
        <v>2086.127212238871</v>
      </c>
      <c r="G89" s="46">
        <v>2070.6725815784284</v>
      </c>
      <c r="H89" s="46">
        <v>2978.156519094174</v>
      </c>
      <c r="I89" s="46">
        <v>2711.952630122201</v>
      </c>
      <c r="J89" s="46">
        <v>2942.895727016842</v>
      </c>
      <c r="K89" s="46">
        <v>2760.3545280000003</v>
      </c>
      <c r="L89" s="46">
        <v>1971.4166202694744</v>
      </c>
      <c r="M89" s="161">
        <v>938.12561992</v>
      </c>
    </row>
    <row r="90" spans="1:13" ht="12">
      <c r="A90" s="5"/>
      <c r="B90" s="7"/>
      <c r="C90" s="7" t="s">
        <v>41</v>
      </c>
      <c r="D90" s="46">
        <v>2781.821171236383</v>
      </c>
      <c r="E90" s="46">
        <v>2988.9180889750114</v>
      </c>
      <c r="F90" s="46">
        <v>2628.077664988904</v>
      </c>
      <c r="G90" s="46">
        <v>1833.5406030062288</v>
      </c>
      <c r="H90" s="46">
        <v>3825.9371548667555</v>
      </c>
      <c r="I90" s="46">
        <v>2720.3931180410355</v>
      </c>
      <c r="J90" s="46">
        <v>2850.2252951358446</v>
      </c>
      <c r="K90" s="46">
        <v>2570.226313</v>
      </c>
      <c r="L90" s="46">
        <v>2117.53623</v>
      </c>
      <c r="M90" s="161">
        <v>1440.4136195400001</v>
      </c>
    </row>
    <row r="91" spans="1:13" ht="12">
      <c r="A91" s="5"/>
      <c r="B91" s="7"/>
      <c r="C91" s="7" t="s">
        <v>42</v>
      </c>
      <c r="D91" s="46">
        <v>2529.458464555074</v>
      </c>
      <c r="E91" s="46">
        <v>3394.1141368176595</v>
      </c>
      <c r="F91" s="46">
        <v>1791.9332876275487</v>
      </c>
      <c r="G91" s="46">
        <v>2345.644395109732</v>
      </c>
      <c r="H91" s="46">
        <v>3643.7487647867206</v>
      </c>
      <c r="I91" s="46">
        <v>2364.9707345439565</v>
      </c>
      <c r="J91" s="46">
        <v>1570.6183376512101</v>
      </c>
      <c r="K91" s="46">
        <v>2675.753355</v>
      </c>
      <c r="L91" s="46">
        <v>2314.52165</v>
      </c>
      <c r="M91" s="161">
        <v>1253</v>
      </c>
    </row>
    <row r="92" spans="1:13" ht="12.75" thickBot="1">
      <c r="A92" s="5"/>
      <c r="B92" s="7"/>
      <c r="C92" s="7" t="s">
        <v>37</v>
      </c>
      <c r="D92" s="47">
        <v>27479.275440832385</v>
      </c>
      <c r="E92" s="47">
        <v>30864.686213261477</v>
      </c>
      <c r="F92" s="47">
        <v>57008.07461941231</v>
      </c>
      <c r="G92" s="47">
        <v>43946.7397554214</v>
      </c>
      <c r="H92" s="47">
        <v>53152.01194038362</v>
      </c>
      <c r="I92" s="47">
        <v>63697.25258113353</v>
      </c>
      <c r="J92" s="47">
        <v>63490.33751445925</v>
      </c>
      <c r="K92" s="47">
        <v>62486.66537999999</v>
      </c>
      <c r="L92" s="47">
        <v>53086.22023699161</v>
      </c>
      <c r="M92" s="163">
        <v>33155</v>
      </c>
    </row>
    <row r="93" spans="1:13" ht="13.5" thickTop="1">
      <c r="A93" s="5"/>
      <c r="B93" s="7"/>
      <c r="C93" s="103" t="s">
        <v>147</v>
      </c>
      <c r="D93" s="97">
        <v>641754.1786106282</v>
      </c>
      <c r="E93" s="97">
        <f aca="true" t="shared" si="3" ref="E93:M93">SUM(E76:E92)</f>
        <v>662543.4733956719</v>
      </c>
      <c r="F93" s="97">
        <f t="shared" si="3"/>
        <v>713954.5674948833</v>
      </c>
      <c r="G93" s="97">
        <f t="shared" si="3"/>
        <v>727481.7312382639</v>
      </c>
      <c r="H93" s="97">
        <f t="shared" si="3"/>
        <v>710617.6581850982</v>
      </c>
      <c r="I93" s="97">
        <f t="shared" si="3"/>
        <v>689739.3996897704</v>
      </c>
      <c r="J93" s="97">
        <f t="shared" si="3"/>
        <v>693661.7054424455</v>
      </c>
      <c r="K93" s="97">
        <f t="shared" si="3"/>
        <v>669864.3746107403</v>
      </c>
      <c r="L93" s="97">
        <f t="shared" si="3"/>
        <v>639288.2557896354</v>
      </c>
      <c r="M93" s="23">
        <f t="shared" si="3"/>
        <v>571841.724850622</v>
      </c>
    </row>
    <row r="94" spans="1:13" ht="12">
      <c r="A94" s="8"/>
      <c r="B94" s="9"/>
      <c r="C94" s="17"/>
      <c r="D94" s="17"/>
      <c r="E94" s="17"/>
      <c r="F94" s="17"/>
      <c r="G94" s="17"/>
      <c r="H94" s="9"/>
      <c r="I94" s="9"/>
      <c r="J94" s="9"/>
      <c r="K94" s="9"/>
      <c r="L94" s="9"/>
      <c r="M94" s="10"/>
    </row>
  </sheetData>
  <sheetProtection/>
  <mergeCells count="2">
    <mergeCell ref="H4:M4"/>
    <mergeCell ref="H52:M52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4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1">
      <selection activeCell="A3" sqref="A3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66.66015625" style="11" customWidth="1"/>
    <col min="4" max="4" width="26.16015625" style="11" customWidth="1"/>
    <col min="5" max="6" width="19.66015625" style="11" customWidth="1"/>
    <col min="7" max="7" width="15.66015625" style="11" customWidth="1"/>
    <col min="8" max="13" width="15.83203125" style="11" customWidth="1"/>
    <col min="14" max="16384" width="9.33203125" style="11" customWidth="1"/>
  </cols>
  <sheetData>
    <row r="1" ht="15">
      <c r="A1" s="119" t="s">
        <v>262</v>
      </c>
    </row>
    <row r="2" ht="12">
      <c r="A2" s="11" t="s">
        <v>349</v>
      </c>
    </row>
    <row r="4" spans="1:13" ht="12.75">
      <c r="A4" s="155" t="s">
        <v>142</v>
      </c>
      <c r="B4" s="156"/>
      <c r="C4" s="156"/>
      <c r="D4" s="156"/>
      <c r="E4" s="156"/>
      <c r="F4" s="156"/>
      <c r="G4" s="156"/>
      <c r="H4" s="209" t="s">
        <v>108</v>
      </c>
      <c r="I4" s="209"/>
      <c r="J4" s="209"/>
      <c r="K4" s="209"/>
      <c r="L4" s="209"/>
      <c r="M4" s="210"/>
    </row>
    <row r="5" spans="1:13" ht="12.75">
      <c r="A5" s="132"/>
      <c r="B5" s="131"/>
      <c r="C5" s="131"/>
      <c r="D5" s="134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</row>
    <row r="6" spans="1:13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12.75">
      <c r="A7" s="12" t="s">
        <v>263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2.75">
      <c r="A8" s="12"/>
      <c r="B8" s="4"/>
      <c r="C8" s="4" t="s">
        <v>47</v>
      </c>
      <c r="D8" s="46">
        <v>102924.52398317486</v>
      </c>
      <c r="E8" s="46">
        <v>101835.16126619301</v>
      </c>
      <c r="F8" s="46">
        <v>107683.91148762859</v>
      </c>
      <c r="G8" s="46">
        <v>113060.49487302062</v>
      </c>
      <c r="H8" s="46">
        <v>110100.41302914426</v>
      </c>
      <c r="I8" s="46">
        <v>101421.61303836598</v>
      </c>
      <c r="J8" s="46">
        <v>102711.11511050418</v>
      </c>
      <c r="K8" s="46">
        <v>97515.18608310311</v>
      </c>
      <c r="L8" s="46">
        <v>94644.39805590388</v>
      </c>
      <c r="M8" s="161">
        <v>90785.16890740556</v>
      </c>
    </row>
    <row r="9" spans="1:13" ht="12">
      <c r="A9" s="5"/>
      <c r="B9" s="4"/>
      <c r="C9" s="4" t="s">
        <v>48</v>
      </c>
      <c r="D9" s="46">
        <v>21806.59323361185</v>
      </c>
      <c r="E9" s="46">
        <v>21720.449743178422</v>
      </c>
      <c r="F9" s="46">
        <v>18195.324529505877</v>
      </c>
      <c r="G9" s="46">
        <v>17841.913973955037</v>
      </c>
      <c r="H9" s="46">
        <v>18210.16057620071</v>
      </c>
      <c r="I9" s="46">
        <v>16491.97917009086</v>
      </c>
      <c r="J9" s="46">
        <v>17005.537762792475</v>
      </c>
      <c r="K9" s="46">
        <v>20098.51999056546</v>
      </c>
      <c r="L9" s="46">
        <v>19975.615398103277</v>
      </c>
      <c r="M9" s="161">
        <v>18632.82046647097</v>
      </c>
    </row>
    <row r="10" spans="1:13" ht="12">
      <c r="A10" s="5"/>
      <c r="B10" s="4"/>
      <c r="C10" s="4" t="s">
        <v>49</v>
      </c>
      <c r="D10" s="46">
        <v>13369.233776803832</v>
      </c>
      <c r="E10" s="46">
        <v>13284.835533405345</v>
      </c>
      <c r="F10" s="46">
        <v>11011.49128893768</v>
      </c>
      <c r="G10" s="46">
        <v>10746.673468514593</v>
      </c>
      <c r="H10" s="46">
        <v>10834.488062289422</v>
      </c>
      <c r="I10" s="46">
        <v>9149.216684845462</v>
      </c>
      <c r="J10" s="46">
        <v>9707.504598775882</v>
      </c>
      <c r="K10" s="46">
        <v>12332.03575348872</v>
      </c>
      <c r="L10" s="46">
        <v>12137.951471690154</v>
      </c>
      <c r="M10" s="161">
        <v>11294.62397915662</v>
      </c>
    </row>
    <row r="11" spans="1:13" ht="12">
      <c r="A11" s="5"/>
      <c r="B11" s="4"/>
      <c r="C11" s="4" t="s">
        <v>50</v>
      </c>
      <c r="D11" s="46">
        <v>9889.54421809908</v>
      </c>
      <c r="E11" s="46">
        <v>10307.590841919386</v>
      </c>
      <c r="F11" s="46">
        <v>7904.707138338126</v>
      </c>
      <c r="G11" s="46">
        <v>7844.44766465326</v>
      </c>
      <c r="H11" s="46">
        <v>8028.123790322097</v>
      </c>
      <c r="I11" s="46">
        <v>6671.841943332385</v>
      </c>
      <c r="J11" s="46">
        <v>7235.595022543295</v>
      </c>
      <c r="K11" s="46">
        <v>8867.819202278757</v>
      </c>
      <c r="L11" s="46">
        <v>8573.5300685154</v>
      </c>
      <c r="M11" s="161">
        <v>7989.121014682596</v>
      </c>
    </row>
    <row r="12" spans="1:13" ht="12">
      <c r="A12" s="5"/>
      <c r="B12" s="7"/>
      <c r="C12" s="7" t="s">
        <v>51</v>
      </c>
      <c r="D12" s="46">
        <v>7848.19573035729</v>
      </c>
      <c r="E12" s="46">
        <v>7778.144903586397</v>
      </c>
      <c r="F12" s="46">
        <v>6385.4508244701565</v>
      </c>
      <c r="G12" s="46">
        <v>6033.091764765318</v>
      </c>
      <c r="H12" s="46">
        <v>6024.75973948915</v>
      </c>
      <c r="I12" s="46">
        <v>5060.971766905568</v>
      </c>
      <c r="J12" s="46">
        <v>5612.0651029593055</v>
      </c>
      <c r="K12" s="46">
        <v>6568.410107271261</v>
      </c>
      <c r="L12" s="46">
        <v>6197.177844122679</v>
      </c>
      <c r="M12" s="161">
        <v>5708.3863435277235</v>
      </c>
    </row>
    <row r="13" spans="1:13" ht="12">
      <c r="A13" s="5"/>
      <c r="B13" s="7"/>
      <c r="C13" s="7" t="s">
        <v>52</v>
      </c>
      <c r="D13" s="46">
        <v>5992.907775937657</v>
      </c>
      <c r="E13" s="46">
        <v>6006.78285203558</v>
      </c>
      <c r="F13" s="46">
        <v>4928.250741173373</v>
      </c>
      <c r="G13" s="46">
        <v>4598.444173517212</v>
      </c>
      <c r="H13" s="46">
        <v>4569.109652730169</v>
      </c>
      <c r="I13" s="46">
        <v>3916.5206413917817</v>
      </c>
      <c r="J13" s="46">
        <v>4519.816031292811</v>
      </c>
      <c r="K13" s="46">
        <v>5004.192442179054</v>
      </c>
      <c r="L13" s="46">
        <v>4602.338412256974</v>
      </c>
      <c r="M13" s="161">
        <v>4320.941885816546</v>
      </c>
    </row>
    <row r="14" spans="1:13" ht="12.75">
      <c r="A14" s="12"/>
      <c r="B14" s="7"/>
      <c r="C14" s="7" t="s">
        <v>53</v>
      </c>
      <c r="D14" s="46">
        <v>4258.871384582</v>
      </c>
      <c r="E14" s="46">
        <v>4389.4246057688415</v>
      </c>
      <c r="F14" s="46">
        <v>3669.379824153066</v>
      </c>
      <c r="G14" s="46">
        <v>3256.4391741760223</v>
      </c>
      <c r="H14" s="46">
        <v>3275.3507518092056</v>
      </c>
      <c r="I14" s="46">
        <v>2834.5098873514526</v>
      </c>
      <c r="J14" s="46">
        <v>3338.482680427497</v>
      </c>
      <c r="K14" s="46">
        <v>3803.300541388137</v>
      </c>
      <c r="L14" s="46">
        <v>3477.8154121071952</v>
      </c>
      <c r="M14" s="161">
        <v>3263.747654873324</v>
      </c>
    </row>
    <row r="15" spans="1:13" ht="12">
      <c r="A15" s="5"/>
      <c r="B15" s="7"/>
      <c r="C15" s="7" t="s">
        <v>54</v>
      </c>
      <c r="D15" s="46">
        <v>2852.4799672962986</v>
      </c>
      <c r="E15" s="46">
        <v>2843.33504053487</v>
      </c>
      <c r="F15" s="46">
        <v>2269.776481420232</v>
      </c>
      <c r="G15" s="46">
        <v>2144.4675567322506</v>
      </c>
      <c r="H15" s="46">
        <v>2151.5812300850926</v>
      </c>
      <c r="I15" s="46">
        <v>1884.7059449168182</v>
      </c>
      <c r="J15" s="46">
        <v>2308.769776875591</v>
      </c>
      <c r="K15" s="46">
        <v>2755.224780149806</v>
      </c>
      <c r="L15" s="46">
        <v>2647.9551325031694</v>
      </c>
      <c r="M15" s="161">
        <v>2487.4400691576525</v>
      </c>
    </row>
    <row r="16" spans="1:13" ht="12">
      <c r="A16" s="5"/>
      <c r="B16" s="7"/>
      <c r="C16" s="7" t="s">
        <v>55</v>
      </c>
      <c r="D16" s="46">
        <v>1572.4908818740205</v>
      </c>
      <c r="E16" s="46">
        <v>1482.4650405517434</v>
      </c>
      <c r="F16" s="46">
        <v>1209.5194433966851</v>
      </c>
      <c r="G16" s="46">
        <v>1141.606438193856</v>
      </c>
      <c r="H16" s="46">
        <v>1158.5479321378068</v>
      </c>
      <c r="I16" s="46">
        <v>1019.263992604505</v>
      </c>
      <c r="J16" s="46">
        <v>1336.046816274508</v>
      </c>
      <c r="K16" s="46">
        <v>1719.350037426521</v>
      </c>
      <c r="L16" s="46">
        <v>1712.1686758764604</v>
      </c>
      <c r="M16" s="161">
        <v>1848.4409321820845</v>
      </c>
    </row>
    <row r="17" spans="1:13" ht="12">
      <c r="A17" s="5"/>
      <c r="B17" s="7"/>
      <c r="C17" s="7" t="s">
        <v>56</v>
      </c>
      <c r="D17" s="46">
        <v>443.3464640732313</v>
      </c>
      <c r="E17" s="46">
        <v>407.31959130864203</v>
      </c>
      <c r="F17" s="46">
        <v>276.4106047022504</v>
      </c>
      <c r="G17" s="46">
        <v>243.1972137062257</v>
      </c>
      <c r="H17" s="46">
        <v>299.5302375344169</v>
      </c>
      <c r="I17" s="46">
        <v>294.78090789751286</v>
      </c>
      <c r="J17" s="46">
        <v>332.6700001193798</v>
      </c>
      <c r="K17" s="46">
        <v>722.3442822498546</v>
      </c>
      <c r="L17" s="46">
        <v>802.2593684670089</v>
      </c>
      <c r="M17" s="161">
        <v>1002.9877483862167</v>
      </c>
    </row>
    <row r="18" spans="1:13" ht="12.75" thickBot="1">
      <c r="A18" s="5"/>
      <c r="B18" s="7"/>
      <c r="C18" s="7" t="s">
        <v>66</v>
      </c>
      <c r="D18" s="47">
        <v>1273.6232402732983</v>
      </c>
      <c r="E18" s="47">
        <v>1093.7563287084483</v>
      </c>
      <c r="F18" s="47">
        <v>976.1092295712161</v>
      </c>
      <c r="G18" s="47">
        <v>521.3883909453345</v>
      </c>
      <c r="H18" s="47">
        <v>550.8911093031751</v>
      </c>
      <c r="I18" s="47">
        <v>897.9679447096121</v>
      </c>
      <c r="J18" s="47">
        <v>1142.6492877117212</v>
      </c>
      <c r="K18" s="47">
        <v>2839.1499941062198</v>
      </c>
      <c r="L18" s="47">
        <v>3391.654393626439</v>
      </c>
      <c r="M18" s="163">
        <v>3068.0762322835544</v>
      </c>
    </row>
    <row r="19" spans="1:13" ht="13.5" thickTop="1">
      <c r="A19" s="5"/>
      <c r="B19" s="7"/>
      <c r="C19" s="7" t="s">
        <v>4</v>
      </c>
      <c r="D19" s="97">
        <v>172231.81065608343</v>
      </c>
      <c r="E19" s="97">
        <f>SUM(E8:E18)</f>
        <v>171149.26574719066</v>
      </c>
      <c r="F19" s="97">
        <f aca="true" t="shared" si="0" ref="F19:M19">SUM(F8:F18)</f>
        <v>164510.33159329722</v>
      </c>
      <c r="G19" s="97">
        <f t="shared" si="0"/>
        <v>167432.16469217968</v>
      </c>
      <c r="H19" s="97">
        <f t="shared" si="0"/>
        <v>165202.95611104544</v>
      </c>
      <c r="I19" s="97">
        <f t="shared" si="0"/>
        <v>149643.37192241193</v>
      </c>
      <c r="J19" s="97">
        <f t="shared" si="0"/>
        <v>155250.2521902766</v>
      </c>
      <c r="K19" s="97">
        <f t="shared" si="0"/>
        <v>162225.53321420687</v>
      </c>
      <c r="L19" s="97">
        <f t="shared" si="0"/>
        <v>158162.86423317262</v>
      </c>
      <c r="M19" s="23">
        <f t="shared" si="0"/>
        <v>150401.75523394285</v>
      </c>
    </row>
    <row r="20" spans="1:13" ht="12">
      <c r="A20" s="5"/>
      <c r="B20" s="7"/>
      <c r="C20" s="7"/>
      <c r="D20" s="96"/>
      <c r="E20" s="96"/>
      <c r="F20" s="96"/>
      <c r="G20" s="96"/>
      <c r="H20" s="96"/>
      <c r="I20" s="96"/>
      <c r="J20" s="96"/>
      <c r="K20" s="96"/>
      <c r="L20" s="96"/>
      <c r="M20" s="21"/>
    </row>
    <row r="21" spans="1:13" ht="12.75">
      <c r="A21" s="30" t="s">
        <v>264</v>
      </c>
      <c r="B21" s="4"/>
      <c r="C21" s="4"/>
      <c r="D21" s="96"/>
      <c r="E21" s="96"/>
      <c r="F21" s="96"/>
      <c r="G21" s="96"/>
      <c r="H21" s="96"/>
      <c r="I21" s="96"/>
      <c r="J21" s="96"/>
      <c r="K21" s="96"/>
      <c r="L21" s="96"/>
      <c r="M21" s="21"/>
    </row>
    <row r="22" spans="1:13" ht="12.75">
      <c r="A22" s="12"/>
      <c r="B22" s="4"/>
      <c r="C22" s="4" t="s">
        <v>47</v>
      </c>
      <c r="D22" s="46">
        <v>219067.61341464284</v>
      </c>
      <c r="E22" s="46">
        <v>237241.45713399627</v>
      </c>
      <c r="F22" s="46">
        <v>225401.54242719404</v>
      </c>
      <c r="G22" s="46">
        <v>228585.98634956428</v>
      </c>
      <c r="H22" s="46">
        <v>237731.94164805402</v>
      </c>
      <c r="I22" s="46">
        <v>215837.35748517883</v>
      </c>
      <c r="J22" s="46">
        <v>216063.48642410614</v>
      </c>
      <c r="K22" s="46">
        <v>205522.46950854117</v>
      </c>
      <c r="L22" s="46">
        <v>206250.9292580269</v>
      </c>
      <c r="M22" s="161">
        <v>185185.3278580526</v>
      </c>
    </row>
    <row r="23" spans="1:13" ht="12">
      <c r="A23" s="5"/>
      <c r="B23" s="4"/>
      <c r="C23" s="4" t="s">
        <v>48</v>
      </c>
      <c r="D23" s="46">
        <v>176770.3538366187</v>
      </c>
      <c r="E23" s="46">
        <v>182065.74696252003</v>
      </c>
      <c r="F23" s="46">
        <v>177335.30642434044</v>
      </c>
      <c r="G23" s="46">
        <v>178983.5283824543</v>
      </c>
      <c r="H23" s="46">
        <v>182435.33249047076</v>
      </c>
      <c r="I23" s="46">
        <v>170628.48572593552</v>
      </c>
      <c r="J23" s="46">
        <v>170680.0617628295</v>
      </c>
      <c r="K23" s="46">
        <v>166874.21769694364</v>
      </c>
      <c r="L23" s="46">
        <v>166600.33305454312</v>
      </c>
      <c r="M23" s="161">
        <v>150420.95379667476</v>
      </c>
    </row>
    <row r="24" spans="1:13" ht="12">
      <c r="A24" s="5"/>
      <c r="B24" s="4"/>
      <c r="C24" s="4" t="s">
        <v>49</v>
      </c>
      <c r="D24" s="46">
        <v>127442.34390993581</v>
      </c>
      <c r="E24" s="46">
        <v>127366.33877342787</v>
      </c>
      <c r="F24" s="46">
        <v>128021.7059409661</v>
      </c>
      <c r="G24" s="46">
        <v>127559.77734018366</v>
      </c>
      <c r="H24" s="46">
        <v>130231.55814651489</v>
      </c>
      <c r="I24" s="46">
        <v>125803.54135804788</v>
      </c>
      <c r="J24" s="46">
        <v>125555.64175156978</v>
      </c>
      <c r="K24" s="46">
        <v>121216.47308645</v>
      </c>
      <c r="L24" s="46">
        <v>120426.74769998936</v>
      </c>
      <c r="M24" s="161">
        <v>110292.46072929358</v>
      </c>
    </row>
    <row r="25" spans="1:13" ht="12">
      <c r="A25" s="5"/>
      <c r="B25" s="4"/>
      <c r="C25" s="4" t="s">
        <v>50</v>
      </c>
      <c r="D25" s="46">
        <v>89498.93447150779</v>
      </c>
      <c r="E25" s="46">
        <v>86976.55082956246</v>
      </c>
      <c r="F25" s="46">
        <v>90891.945375114</v>
      </c>
      <c r="G25" s="46">
        <v>92192.51171678642</v>
      </c>
      <c r="H25" s="46">
        <v>92066.72275230185</v>
      </c>
      <c r="I25" s="46">
        <v>91458.98053632674</v>
      </c>
      <c r="J25" s="46">
        <v>92736.37833076397</v>
      </c>
      <c r="K25" s="46">
        <v>84121.92389536685</v>
      </c>
      <c r="L25" s="46">
        <v>83971.4700980329</v>
      </c>
      <c r="M25" s="161">
        <v>78837.50487178427</v>
      </c>
    </row>
    <row r="26" spans="1:13" ht="12">
      <c r="A26" s="5"/>
      <c r="B26" s="7"/>
      <c r="C26" s="7" t="s">
        <v>51</v>
      </c>
      <c r="D26" s="46">
        <v>68648.48121263918</v>
      </c>
      <c r="E26" s="46">
        <v>62899.8905264934</v>
      </c>
      <c r="F26" s="46">
        <v>68914.17059546163</v>
      </c>
      <c r="G26" s="46">
        <v>69491.70201407287</v>
      </c>
      <c r="H26" s="46">
        <v>66462.43887705343</v>
      </c>
      <c r="I26" s="46">
        <v>67838.96521785145</v>
      </c>
      <c r="J26" s="46">
        <v>69791.31867767169</v>
      </c>
      <c r="K26" s="46">
        <v>64439.41266747149</v>
      </c>
      <c r="L26" s="46">
        <v>64298.693200136826</v>
      </c>
      <c r="M26" s="161">
        <v>59916.372878743576</v>
      </c>
    </row>
    <row r="27" spans="1:13" ht="12">
      <c r="A27" s="5"/>
      <c r="B27" s="7"/>
      <c r="C27" s="7" t="s">
        <v>52</v>
      </c>
      <c r="D27" s="46">
        <v>51295.73749458135</v>
      </c>
      <c r="E27" s="46">
        <v>46766.99847662039</v>
      </c>
      <c r="F27" s="46">
        <v>52491.82380753921</v>
      </c>
      <c r="G27" s="46">
        <v>54423.65345914515</v>
      </c>
      <c r="H27" s="46">
        <v>49823.967172529614</v>
      </c>
      <c r="I27" s="46">
        <v>51273.60728640852</v>
      </c>
      <c r="J27" s="46">
        <v>53301.02312903718</v>
      </c>
      <c r="K27" s="46">
        <v>48578.4612690985</v>
      </c>
      <c r="L27" s="46">
        <v>49088.52569186057</v>
      </c>
      <c r="M27" s="161">
        <v>45993.5781014348</v>
      </c>
    </row>
    <row r="28" spans="1:13" ht="12.75">
      <c r="A28" s="12"/>
      <c r="B28" s="7"/>
      <c r="C28" s="7" t="s">
        <v>53</v>
      </c>
      <c r="D28" s="46">
        <v>40125.36137929042</v>
      </c>
      <c r="E28" s="46">
        <v>35961.38869850764</v>
      </c>
      <c r="F28" s="46">
        <v>41434.969969159734</v>
      </c>
      <c r="G28" s="46">
        <v>42454.848938079216</v>
      </c>
      <c r="H28" s="46">
        <v>39038.187856741155</v>
      </c>
      <c r="I28" s="46">
        <v>40929.33752923274</v>
      </c>
      <c r="J28" s="46">
        <v>44630.20038222554</v>
      </c>
      <c r="K28" s="46">
        <v>37730.1561588773</v>
      </c>
      <c r="L28" s="46">
        <v>38339.29170325814</v>
      </c>
      <c r="M28" s="161">
        <v>34894.50091821609</v>
      </c>
    </row>
    <row r="29" spans="1:13" ht="12">
      <c r="A29" s="5"/>
      <c r="B29" s="7"/>
      <c r="C29" s="7" t="s">
        <v>54</v>
      </c>
      <c r="D29" s="46">
        <v>31928.665600950128</v>
      </c>
      <c r="E29" s="46">
        <v>27833.891832004316</v>
      </c>
      <c r="F29" s="46">
        <v>33513.09671434347</v>
      </c>
      <c r="G29" s="46">
        <v>33417.935655320165</v>
      </c>
      <c r="H29" s="46">
        <v>31617.250903533302</v>
      </c>
      <c r="I29" s="46">
        <v>33530.177198651734</v>
      </c>
      <c r="J29" s="46">
        <v>37320.8601195871</v>
      </c>
      <c r="K29" s="46">
        <v>30286.206562350813</v>
      </c>
      <c r="L29" s="46">
        <v>31574.79304669422</v>
      </c>
      <c r="M29" s="161">
        <v>26673.842044428846</v>
      </c>
    </row>
    <row r="30" spans="1:13" ht="12">
      <c r="A30" s="5"/>
      <c r="B30" s="7"/>
      <c r="C30" s="7" t="s">
        <v>55</v>
      </c>
      <c r="D30" s="46">
        <v>26342.836520855875</v>
      </c>
      <c r="E30" s="46">
        <v>22346.43887404781</v>
      </c>
      <c r="F30" s="46">
        <v>27523.51503214962</v>
      </c>
      <c r="G30" s="46">
        <v>27034.59545002639</v>
      </c>
      <c r="H30" s="46">
        <v>24205.782462748306</v>
      </c>
      <c r="I30" s="46">
        <v>26071.599198758813</v>
      </c>
      <c r="J30" s="46">
        <v>30437.036403512844</v>
      </c>
      <c r="K30" s="46">
        <v>24224.990211076554</v>
      </c>
      <c r="L30" s="46">
        <v>25980.357067086017</v>
      </c>
      <c r="M30" s="161">
        <v>20709.801449214363</v>
      </c>
    </row>
    <row r="31" spans="1:13" ht="12">
      <c r="A31" s="5"/>
      <c r="B31" s="7"/>
      <c r="C31" s="7" t="s">
        <v>56</v>
      </c>
      <c r="D31" s="46">
        <v>21183.862723948085</v>
      </c>
      <c r="E31" s="46">
        <v>17859.281702987388</v>
      </c>
      <c r="F31" s="46">
        <v>23271.21114869789</v>
      </c>
      <c r="G31" s="46">
        <v>22687.340354266664</v>
      </c>
      <c r="H31" s="46">
        <v>17690.53261839554</v>
      </c>
      <c r="I31" s="46">
        <v>19639.740019697347</v>
      </c>
      <c r="J31" s="46">
        <v>26192.8916459549</v>
      </c>
      <c r="K31" s="46">
        <v>19020.25486700003</v>
      </c>
      <c r="L31" s="46">
        <v>20104.04762942541</v>
      </c>
      <c r="M31" s="161">
        <v>15590.886365872924</v>
      </c>
    </row>
    <row r="32" spans="1:13" ht="12.75" thickBot="1">
      <c r="A32" s="5"/>
      <c r="B32" s="7"/>
      <c r="C32" s="7" t="s">
        <v>66</v>
      </c>
      <c r="D32" s="47">
        <v>133213.19677646167</v>
      </c>
      <c r="E32" s="47">
        <v>124183.19451427541</v>
      </c>
      <c r="F32" s="47">
        <v>159129.82819185127</v>
      </c>
      <c r="G32" s="47">
        <v>143884.14318617445</v>
      </c>
      <c r="H32" s="47">
        <v>115189.99044957693</v>
      </c>
      <c r="I32" s="47">
        <v>127407.63340964657</v>
      </c>
      <c r="J32" s="47">
        <v>72067.39365570803</v>
      </c>
      <c r="K32" s="47">
        <v>113243.45495051942</v>
      </c>
      <c r="L32" s="47">
        <v>80648.00741603888</v>
      </c>
      <c r="M32" s="163">
        <v>81103.4348069842</v>
      </c>
    </row>
    <row r="33" spans="1:13" ht="13.5" thickTop="1">
      <c r="A33" s="5"/>
      <c r="B33" s="7"/>
      <c r="C33" s="7" t="s">
        <v>4</v>
      </c>
      <c r="D33" s="97">
        <v>985517.3873414319</v>
      </c>
      <c r="E33" s="97">
        <f>SUM(E22:E32)</f>
        <v>971501.178324443</v>
      </c>
      <c r="F33" s="97">
        <f aca="true" t="shared" si="1" ref="F33:M33">SUM(F22:F32)</f>
        <v>1027929.1156268173</v>
      </c>
      <c r="G33" s="97">
        <f t="shared" si="1"/>
        <v>1020716.0228460736</v>
      </c>
      <c r="H33" s="97">
        <f t="shared" si="1"/>
        <v>986493.7053779198</v>
      </c>
      <c r="I33" s="97">
        <f t="shared" si="1"/>
        <v>970419.4249657361</v>
      </c>
      <c r="J33" s="97">
        <f t="shared" si="1"/>
        <v>938776.2922829669</v>
      </c>
      <c r="K33" s="97">
        <f t="shared" si="1"/>
        <v>915258.0208736957</v>
      </c>
      <c r="L33" s="97">
        <f t="shared" si="1"/>
        <v>887283.1958650923</v>
      </c>
      <c r="M33" s="23">
        <f t="shared" si="1"/>
        <v>809618.6638206998</v>
      </c>
    </row>
    <row r="34" spans="1:13" ht="12">
      <c r="A34" s="5"/>
      <c r="B34" s="7"/>
      <c r="C34" s="7"/>
      <c r="D34" s="7"/>
      <c r="E34" s="7"/>
      <c r="F34" s="7"/>
      <c r="G34" s="7"/>
      <c r="H34" s="96"/>
      <c r="I34" s="96"/>
      <c r="J34" s="96"/>
      <c r="K34" s="96"/>
      <c r="L34" s="96"/>
      <c r="M34" s="21"/>
    </row>
    <row r="35" spans="1:13" ht="12">
      <c r="A35" s="8"/>
      <c r="B35" s="9"/>
      <c r="C35" s="17"/>
      <c r="D35" s="17"/>
      <c r="E35" s="17"/>
      <c r="F35" s="17"/>
      <c r="G35" s="17"/>
      <c r="H35" s="9"/>
      <c r="I35" s="9"/>
      <c r="J35" s="9"/>
      <c r="K35" s="9"/>
      <c r="L35" s="9"/>
      <c r="M35" s="10"/>
    </row>
    <row r="36" ht="15" customHeight="1"/>
    <row r="37" spans="1:9" ht="15">
      <c r="A37" s="119" t="s">
        <v>267</v>
      </c>
      <c r="I37" s="141"/>
    </row>
    <row r="38" ht="12">
      <c r="A38" s="11" t="s">
        <v>350</v>
      </c>
    </row>
    <row r="40" spans="1:13" ht="12.75">
      <c r="A40" s="155" t="s">
        <v>150</v>
      </c>
      <c r="B40" s="156"/>
      <c r="C40" s="156"/>
      <c r="D40" s="156"/>
      <c r="E40" s="156"/>
      <c r="F40" s="156"/>
      <c r="G40" s="156"/>
      <c r="H40" s="211" t="s">
        <v>242</v>
      </c>
      <c r="I40" s="209"/>
      <c r="J40" s="209"/>
      <c r="K40" s="209"/>
      <c r="L40" s="209"/>
      <c r="M40" s="210"/>
    </row>
    <row r="41" spans="1:13" ht="12.75">
      <c r="A41" s="132"/>
      <c r="B41" s="131"/>
      <c r="C41" s="131"/>
      <c r="D41" s="134">
        <v>2014</v>
      </c>
      <c r="E41" s="134">
        <v>2013</v>
      </c>
      <c r="F41" s="134">
        <v>2012</v>
      </c>
      <c r="G41" s="134">
        <v>2011</v>
      </c>
      <c r="H41" s="134">
        <v>2010</v>
      </c>
      <c r="I41" s="134">
        <v>2009</v>
      </c>
      <c r="J41" s="134">
        <v>2008</v>
      </c>
      <c r="K41" s="134">
        <v>2007</v>
      </c>
      <c r="L41" s="134">
        <v>2006</v>
      </c>
      <c r="M41" s="136">
        <v>2005</v>
      </c>
    </row>
    <row r="42" spans="1:13" ht="12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</row>
    <row r="43" spans="1:13" ht="12.75">
      <c r="A43" s="101" t="s">
        <v>265</v>
      </c>
      <c r="B43" s="102"/>
      <c r="C43" s="102"/>
      <c r="D43" s="4"/>
      <c r="E43" s="4"/>
      <c r="F43" s="4"/>
      <c r="G43" s="4"/>
      <c r="H43" s="4"/>
      <c r="I43" s="4"/>
      <c r="J43" s="4"/>
      <c r="K43" s="4"/>
      <c r="L43" s="4"/>
      <c r="M43" s="6"/>
    </row>
    <row r="44" spans="1:13" ht="12.75">
      <c r="A44" s="12"/>
      <c r="B44" s="4"/>
      <c r="C44" s="4" t="s">
        <v>47</v>
      </c>
      <c r="D44" s="46">
        <v>102924.52398317486</v>
      </c>
      <c r="E44" s="46">
        <v>101835.16126619301</v>
      </c>
      <c r="F44" s="46">
        <v>107683.91148762859</v>
      </c>
      <c r="G44" s="46">
        <v>113060.49487302062</v>
      </c>
      <c r="H44" s="46">
        <v>110100.41302914426</v>
      </c>
      <c r="I44" s="46">
        <v>101421.61303836598</v>
      </c>
      <c r="J44" s="46">
        <v>102711.11511050418</v>
      </c>
      <c r="K44" s="46">
        <v>97515.18608310311</v>
      </c>
      <c r="L44" s="46">
        <v>94644.39805590388</v>
      </c>
      <c r="M44" s="161">
        <v>90785.16890740556</v>
      </c>
    </row>
    <row r="45" spans="1:13" ht="12">
      <c r="A45" s="5"/>
      <c r="B45" s="4"/>
      <c r="C45" s="4" t="s">
        <v>48</v>
      </c>
      <c r="D45" s="46">
        <v>21806.59323361185</v>
      </c>
      <c r="E45" s="46">
        <v>21720.449743178422</v>
      </c>
      <c r="F45" s="46">
        <v>18195.324529505877</v>
      </c>
      <c r="G45" s="46">
        <v>17841.913973955037</v>
      </c>
      <c r="H45" s="46">
        <v>18210.16057620071</v>
      </c>
      <c r="I45" s="46">
        <v>16491.97917009086</v>
      </c>
      <c r="J45" s="46">
        <v>17005.537762792475</v>
      </c>
      <c r="K45" s="46">
        <v>20098.51999056546</v>
      </c>
      <c r="L45" s="46">
        <v>19975.615398103277</v>
      </c>
      <c r="M45" s="161">
        <v>18632.82046647097</v>
      </c>
    </row>
    <row r="46" spans="1:13" ht="12">
      <c r="A46" s="5"/>
      <c r="B46" s="4"/>
      <c r="C46" s="4" t="s">
        <v>49</v>
      </c>
      <c r="D46" s="46">
        <v>13369.233776803832</v>
      </c>
      <c r="E46" s="46">
        <v>13284.835533405345</v>
      </c>
      <c r="F46" s="46">
        <v>11011.49128893768</v>
      </c>
      <c r="G46" s="46">
        <v>10746.673468514593</v>
      </c>
      <c r="H46" s="46">
        <v>10834.488062289422</v>
      </c>
      <c r="I46" s="46">
        <v>9149.216684845462</v>
      </c>
      <c r="J46" s="46">
        <v>9707.504598775882</v>
      </c>
      <c r="K46" s="46">
        <v>12332.03575348872</v>
      </c>
      <c r="L46" s="46">
        <v>12137.951471690154</v>
      </c>
      <c r="M46" s="161">
        <v>11294.62397915662</v>
      </c>
    </row>
    <row r="47" spans="1:13" ht="12">
      <c r="A47" s="5"/>
      <c r="B47" s="4"/>
      <c r="C47" s="4" t="s">
        <v>50</v>
      </c>
      <c r="D47" s="46">
        <v>9889.54421809908</v>
      </c>
      <c r="E47" s="46">
        <v>10307.590841919386</v>
      </c>
      <c r="F47" s="46">
        <v>7904.707138338126</v>
      </c>
      <c r="G47" s="46">
        <v>7844.44766465326</v>
      </c>
      <c r="H47" s="46">
        <v>8028.123790322097</v>
      </c>
      <c r="I47" s="46">
        <v>6671.841943332385</v>
      </c>
      <c r="J47" s="46">
        <v>7235.595022543295</v>
      </c>
      <c r="K47" s="46">
        <v>8867.819202278757</v>
      </c>
      <c r="L47" s="46">
        <v>8573.5300685154</v>
      </c>
      <c r="M47" s="161">
        <v>7989.121014682596</v>
      </c>
    </row>
    <row r="48" spans="1:13" ht="12">
      <c r="A48" s="5"/>
      <c r="B48" s="7"/>
      <c r="C48" s="7" t="s">
        <v>51</v>
      </c>
      <c r="D48" s="46">
        <v>7848.19573035729</v>
      </c>
      <c r="E48" s="46">
        <v>7778.144903586397</v>
      </c>
      <c r="F48" s="46">
        <v>6385.4508244701565</v>
      </c>
      <c r="G48" s="46">
        <v>6033.091764765318</v>
      </c>
      <c r="H48" s="46">
        <v>6024.75973948915</v>
      </c>
      <c r="I48" s="46">
        <v>5060.971766905568</v>
      </c>
      <c r="J48" s="46">
        <v>5612.0651029593055</v>
      </c>
      <c r="K48" s="46">
        <v>6568.410107271261</v>
      </c>
      <c r="L48" s="46">
        <v>6197.177844122679</v>
      </c>
      <c r="M48" s="161">
        <v>5708.3863435277235</v>
      </c>
    </row>
    <row r="49" spans="1:13" ht="12">
      <c r="A49" s="5"/>
      <c r="B49" s="7"/>
      <c r="C49" s="7" t="s">
        <v>52</v>
      </c>
      <c r="D49" s="46">
        <v>5992.907775937657</v>
      </c>
      <c r="E49" s="46">
        <v>6006.78285203558</v>
      </c>
      <c r="F49" s="46">
        <v>4928.250741173373</v>
      </c>
      <c r="G49" s="46">
        <v>4598.444173517212</v>
      </c>
      <c r="H49" s="46">
        <v>4569.109652730169</v>
      </c>
      <c r="I49" s="46">
        <v>3916.5206413917817</v>
      </c>
      <c r="J49" s="46">
        <v>4519.816031292811</v>
      </c>
      <c r="K49" s="46">
        <v>5004.192442179054</v>
      </c>
      <c r="L49" s="46">
        <v>4602.338412256974</v>
      </c>
      <c r="M49" s="161">
        <v>4320.941885816546</v>
      </c>
    </row>
    <row r="50" spans="1:13" ht="12.75">
      <c r="A50" s="12"/>
      <c r="B50" s="7"/>
      <c r="C50" s="7" t="s">
        <v>53</v>
      </c>
      <c r="D50" s="46">
        <v>4258.871384582</v>
      </c>
      <c r="E50" s="46">
        <v>4389.4246057688415</v>
      </c>
      <c r="F50" s="46">
        <v>3669.379824153066</v>
      </c>
      <c r="G50" s="46">
        <v>3256.4391741760223</v>
      </c>
      <c r="H50" s="46">
        <v>3275.3507518092056</v>
      </c>
      <c r="I50" s="46">
        <v>2834.5098873514526</v>
      </c>
      <c r="J50" s="46">
        <v>3338.482680427497</v>
      </c>
      <c r="K50" s="46">
        <v>3803.300541388137</v>
      </c>
      <c r="L50" s="46">
        <v>3477.8154121071952</v>
      </c>
      <c r="M50" s="161">
        <v>3263.747654873324</v>
      </c>
    </row>
    <row r="51" spans="1:13" ht="12">
      <c r="A51" s="5"/>
      <c r="B51" s="7"/>
      <c r="C51" s="7" t="s">
        <v>54</v>
      </c>
      <c r="D51" s="46">
        <v>2852.4799672962986</v>
      </c>
      <c r="E51" s="46">
        <v>2843.33504053487</v>
      </c>
      <c r="F51" s="46">
        <v>2269.776481420232</v>
      </c>
      <c r="G51" s="46">
        <v>2144.4675567322506</v>
      </c>
      <c r="H51" s="46">
        <v>2151.5812300850926</v>
      </c>
      <c r="I51" s="46">
        <v>1884.7059449168182</v>
      </c>
      <c r="J51" s="46">
        <v>2308.769776875591</v>
      </c>
      <c r="K51" s="46">
        <v>2755.224780149806</v>
      </c>
      <c r="L51" s="46">
        <v>2647.9551325031694</v>
      </c>
      <c r="M51" s="161">
        <v>2487.4400691576525</v>
      </c>
    </row>
    <row r="52" spans="1:13" ht="12">
      <c r="A52" s="5"/>
      <c r="B52" s="7"/>
      <c r="C52" s="7" t="s">
        <v>55</v>
      </c>
      <c r="D52" s="46">
        <v>1572.4908818740205</v>
      </c>
      <c r="E52" s="46">
        <v>1482.4650405517434</v>
      </c>
      <c r="F52" s="46">
        <v>1209.5194433966851</v>
      </c>
      <c r="G52" s="46">
        <v>1141.606438193856</v>
      </c>
      <c r="H52" s="46">
        <v>1158.5479321378068</v>
      </c>
      <c r="I52" s="46">
        <v>1019.263992604505</v>
      </c>
      <c r="J52" s="46">
        <v>1336.046816274508</v>
      </c>
      <c r="K52" s="46">
        <v>1719.350037426521</v>
      </c>
      <c r="L52" s="46">
        <v>1712.1686758764604</v>
      </c>
      <c r="M52" s="161">
        <v>1848.4409321820845</v>
      </c>
    </row>
    <row r="53" spans="1:13" ht="12">
      <c r="A53" s="5"/>
      <c r="B53" s="7"/>
      <c r="C53" s="7" t="s">
        <v>56</v>
      </c>
      <c r="D53" s="46">
        <v>443.3464640732313</v>
      </c>
      <c r="E53" s="46">
        <v>407.31959130864203</v>
      </c>
      <c r="F53" s="46">
        <v>276.4106047022504</v>
      </c>
      <c r="G53" s="46">
        <v>243.1972137062257</v>
      </c>
      <c r="H53" s="46">
        <v>299.5302375344169</v>
      </c>
      <c r="I53" s="46">
        <v>294.78090789751286</v>
      </c>
      <c r="J53" s="46">
        <v>332.6700001193798</v>
      </c>
      <c r="K53" s="46">
        <v>722.3442822498546</v>
      </c>
      <c r="L53" s="46">
        <v>802.2593684670089</v>
      </c>
      <c r="M53" s="161">
        <v>1002.9877483862167</v>
      </c>
    </row>
    <row r="54" spans="1:13" ht="12.75" thickBot="1">
      <c r="A54" s="5"/>
      <c r="B54" s="7"/>
      <c r="C54" s="7" t="s">
        <v>66</v>
      </c>
      <c r="D54" s="47">
        <v>1273.6232402732983</v>
      </c>
      <c r="E54" s="47">
        <v>1093.7563287084483</v>
      </c>
      <c r="F54" s="47">
        <v>976.1092295712161</v>
      </c>
      <c r="G54" s="47">
        <v>521.3883909453345</v>
      </c>
      <c r="H54" s="47">
        <v>550.8911093031751</v>
      </c>
      <c r="I54" s="47">
        <v>897.9679447096121</v>
      </c>
      <c r="J54" s="47">
        <v>1142.6492877117212</v>
      </c>
      <c r="K54" s="47">
        <v>2839.1499941062198</v>
      </c>
      <c r="L54" s="47">
        <v>3391.654393626439</v>
      </c>
      <c r="M54" s="163">
        <v>3068.0762322835544</v>
      </c>
    </row>
    <row r="55" spans="1:13" ht="13.5" thickTop="1">
      <c r="A55" s="5"/>
      <c r="B55" s="7"/>
      <c r="C55" s="7" t="s">
        <v>147</v>
      </c>
      <c r="D55" s="97">
        <v>172231.81065608343</v>
      </c>
      <c r="E55" s="97">
        <f aca="true" t="shared" si="2" ref="E55:M55">SUM(E44:E54)</f>
        <v>171149.26574719066</v>
      </c>
      <c r="F55" s="97">
        <f t="shared" si="2"/>
        <v>164510.33159329722</v>
      </c>
      <c r="G55" s="97">
        <f t="shared" si="2"/>
        <v>167432.16469217968</v>
      </c>
      <c r="H55" s="97">
        <f t="shared" si="2"/>
        <v>165202.95611104544</v>
      </c>
      <c r="I55" s="97">
        <f t="shared" si="2"/>
        <v>149643.37192241193</v>
      </c>
      <c r="J55" s="97">
        <f t="shared" si="2"/>
        <v>155250.2521902766</v>
      </c>
      <c r="K55" s="97">
        <f t="shared" si="2"/>
        <v>162225.53321420687</v>
      </c>
      <c r="L55" s="97">
        <f t="shared" si="2"/>
        <v>158162.86423317262</v>
      </c>
      <c r="M55" s="23">
        <f t="shared" si="2"/>
        <v>150401.75523394285</v>
      </c>
    </row>
    <row r="56" spans="1:13" ht="12">
      <c r="A56" s="5"/>
      <c r="B56" s="7"/>
      <c r="C56" s="7"/>
      <c r="D56" s="96"/>
      <c r="E56" s="96"/>
      <c r="F56" s="96"/>
      <c r="G56" s="96"/>
      <c r="H56" s="96"/>
      <c r="I56" s="96"/>
      <c r="J56" s="96"/>
      <c r="K56" s="96"/>
      <c r="L56" s="96"/>
      <c r="M56" s="21"/>
    </row>
    <row r="57" spans="1:13" ht="12.75">
      <c r="A57" s="106" t="s">
        <v>266</v>
      </c>
      <c r="B57" s="102"/>
      <c r="C57" s="102"/>
      <c r="D57" s="96"/>
      <c r="E57" s="96"/>
      <c r="F57" s="96"/>
      <c r="G57" s="96"/>
      <c r="H57" s="96"/>
      <c r="I57" s="96"/>
      <c r="J57" s="96"/>
      <c r="K57" s="96"/>
      <c r="L57" s="96"/>
      <c r="M57" s="21"/>
    </row>
    <row r="58" spans="1:13" ht="12.75">
      <c r="A58" s="12"/>
      <c r="B58" s="4"/>
      <c r="C58" s="4" t="s">
        <v>47</v>
      </c>
      <c r="D58" s="46">
        <v>219067.61341464284</v>
      </c>
      <c r="E58" s="46">
        <v>237241.45713399627</v>
      </c>
      <c r="F58" s="46">
        <v>225401.54242719404</v>
      </c>
      <c r="G58" s="46">
        <v>228585.98634956428</v>
      </c>
      <c r="H58" s="46">
        <v>237731.94164805402</v>
      </c>
      <c r="I58" s="46">
        <v>215837.35748517883</v>
      </c>
      <c r="J58" s="46">
        <v>216063.48642410614</v>
      </c>
      <c r="K58" s="46">
        <v>205522.46950854117</v>
      </c>
      <c r="L58" s="46">
        <v>206250.9292580269</v>
      </c>
      <c r="M58" s="161">
        <v>185185.3278580526</v>
      </c>
    </row>
    <row r="59" spans="1:13" ht="12">
      <c r="A59" s="5"/>
      <c r="B59" s="4"/>
      <c r="C59" s="4" t="s">
        <v>48</v>
      </c>
      <c r="D59" s="46">
        <v>176770.3538366187</v>
      </c>
      <c r="E59" s="46">
        <v>182065.74696252003</v>
      </c>
      <c r="F59" s="46">
        <v>177335.30642434044</v>
      </c>
      <c r="G59" s="46">
        <v>178983.5283824543</v>
      </c>
      <c r="H59" s="46">
        <v>182435.33249047076</v>
      </c>
      <c r="I59" s="46">
        <v>170628.48572593552</v>
      </c>
      <c r="J59" s="46">
        <v>170680.0617628295</v>
      </c>
      <c r="K59" s="46">
        <v>166874.21769694364</v>
      </c>
      <c r="L59" s="46">
        <v>166600.33305454312</v>
      </c>
      <c r="M59" s="161">
        <v>150420.95379667476</v>
      </c>
    </row>
    <row r="60" spans="1:13" ht="12">
      <c r="A60" s="5"/>
      <c r="B60" s="4"/>
      <c r="C60" s="4" t="s">
        <v>49</v>
      </c>
      <c r="D60" s="46">
        <v>127442.34390993581</v>
      </c>
      <c r="E60" s="46">
        <v>127366.33877342787</v>
      </c>
      <c r="F60" s="46">
        <v>128021.7059409661</v>
      </c>
      <c r="G60" s="46">
        <v>127559.77734018366</v>
      </c>
      <c r="H60" s="46">
        <v>130231.55814651489</v>
      </c>
      <c r="I60" s="46">
        <v>125803.54135804788</v>
      </c>
      <c r="J60" s="46">
        <v>125555.64175156978</v>
      </c>
      <c r="K60" s="46">
        <v>121216.47308645</v>
      </c>
      <c r="L60" s="46">
        <v>120426.74769998936</v>
      </c>
      <c r="M60" s="161">
        <v>110292.46072929358</v>
      </c>
    </row>
    <row r="61" spans="1:13" ht="12">
      <c r="A61" s="5"/>
      <c r="B61" s="4"/>
      <c r="C61" s="4" t="s">
        <v>50</v>
      </c>
      <c r="D61" s="46">
        <v>89498.93447150779</v>
      </c>
      <c r="E61" s="46">
        <v>86976.55082956246</v>
      </c>
      <c r="F61" s="46">
        <v>90891.945375114</v>
      </c>
      <c r="G61" s="46">
        <v>92192.51171678642</v>
      </c>
      <c r="H61" s="46">
        <v>92066.72275230185</v>
      </c>
      <c r="I61" s="46">
        <v>91458.98053632674</v>
      </c>
      <c r="J61" s="46">
        <v>92736.37833076397</v>
      </c>
      <c r="K61" s="46">
        <v>84121.92389536685</v>
      </c>
      <c r="L61" s="46">
        <v>83971.4700980329</v>
      </c>
      <c r="M61" s="161">
        <v>78837.50487178427</v>
      </c>
    </row>
    <row r="62" spans="1:13" ht="12">
      <c r="A62" s="5"/>
      <c r="B62" s="7"/>
      <c r="C62" s="7" t="s">
        <v>51</v>
      </c>
      <c r="D62" s="46">
        <v>68648.48121263918</v>
      </c>
      <c r="E62" s="46">
        <v>62899.8905264934</v>
      </c>
      <c r="F62" s="46">
        <v>68914.17059546163</v>
      </c>
      <c r="G62" s="46">
        <v>69491.70201407287</v>
      </c>
      <c r="H62" s="46">
        <v>66462.43887705343</v>
      </c>
      <c r="I62" s="46">
        <v>67838.96521785145</v>
      </c>
      <c r="J62" s="46">
        <v>69791.31867767169</v>
      </c>
      <c r="K62" s="46">
        <v>64439.41266747149</v>
      </c>
      <c r="L62" s="46">
        <v>64298.693200136826</v>
      </c>
      <c r="M62" s="161">
        <v>59916.372878743576</v>
      </c>
    </row>
    <row r="63" spans="1:13" ht="12">
      <c r="A63" s="5"/>
      <c r="B63" s="7"/>
      <c r="C63" s="7" t="s">
        <v>52</v>
      </c>
      <c r="D63" s="46">
        <v>51295.73749458135</v>
      </c>
      <c r="E63" s="46">
        <v>46766.99847662039</v>
      </c>
      <c r="F63" s="46">
        <v>52491.82380753921</v>
      </c>
      <c r="G63" s="46">
        <v>54423.65345914515</v>
      </c>
      <c r="H63" s="46">
        <v>49823.967172529614</v>
      </c>
      <c r="I63" s="46">
        <v>51273.60728640852</v>
      </c>
      <c r="J63" s="46">
        <v>53301.02312903718</v>
      </c>
      <c r="K63" s="46">
        <v>48578.4612690985</v>
      </c>
      <c r="L63" s="46">
        <v>49088.52569186057</v>
      </c>
      <c r="M63" s="161">
        <v>45993.5781014348</v>
      </c>
    </row>
    <row r="64" spans="1:13" ht="12.75">
      <c r="A64" s="12"/>
      <c r="B64" s="7"/>
      <c r="C64" s="7" t="s">
        <v>53</v>
      </c>
      <c r="D64" s="46">
        <v>40125.36137929042</v>
      </c>
      <c r="E64" s="46">
        <v>35961.38869850764</v>
      </c>
      <c r="F64" s="46">
        <v>41434.969969159734</v>
      </c>
      <c r="G64" s="46">
        <v>42454.848938079216</v>
      </c>
      <c r="H64" s="46">
        <v>39038.187856741155</v>
      </c>
      <c r="I64" s="46">
        <v>40929.33752923274</v>
      </c>
      <c r="J64" s="46">
        <v>44630.20038222554</v>
      </c>
      <c r="K64" s="46">
        <v>37730.1561588773</v>
      </c>
      <c r="L64" s="46">
        <v>38339.29170325814</v>
      </c>
      <c r="M64" s="161">
        <v>34894.50091821609</v>
      </c>
    </row>
    <row r="65" spans="1:13" ht="12">
      <c r="A65" s="5"/>
      <c r="B65" s="7"/>
      <c r="C65" s="7" t="s">
        <v>54</v>
      </c>
      <c r="D65" s="46">
        <v>31928.665600950128</v>
      </c>
      <c r="E65" s="46">
        <v>27833.891832004316</v>
      </c>
      <c r="F65" s="46">
        <v>33513.09671434347</v>
      </c>
      <c r="G65" s="46">
        <v>33417.935655320165</v>
      </c>
      <c r="H65" s="46">
        <v>31617.250903533302</v>
      </c>
      <c r="I65" s="46">
        <v>33530.177198651734</v>
      </c>
      <c r="J65" s="46">
        <v>37320.8601195871</v>
      </c>
      <c r="K65" s="46">
        <v>30286.206562350813</v>
      </c>
      <c r="L65" s="46">
        <v>31574.79304669422</v>
      </c>
      <c r="M65" s="161">
        <v>26673.842044428846</v>
      </c>
    </row>
    <row r="66" spans="1:13" ht="12">
      <c r="A66" s="5"/>
      <c r="B66" s="7"/>
      <c r="C66" s="7" t="s">
        <v>55</v>
      </c>
      <c r="D66" s="46">
        <v>26342.836520855875</v>
      </c>
      <c r="E66" s="46">
        <v>22346.43887404781</v>
      </c>
      <c r="F66" s="46">
        <v>27523.51503214962</v>
      </c>
      <c r="G66" s="46">
        <v>27034.59545002639</v>
      </c>
      <c r="H66" s="46">
        <v>24205.782462748306</v>
      </c>
      <c r="I66" s="46">
        <v>26071.599198758813</v>
      </c>
      <c r="J66" s="46">
        <v>30437.036403512844</v>
      </c>
      <c r="K66" s="46">
        <v>24224.990211076554</v>
      </c>
      <c r="L66" s="46">
        <v>25980.357067086017</v>
      </c>
      <c r="M66" s="161">
        <v>20709.801449214363</v>
      </c>
    </row>
    <row r="67" spans="1:13" ht="12">
      <c r="A67" s="5"/>
      <c r="B67" s="7"/>
      <c r="C67" s="7" t="s">
        <v>56</v>
      </c>
      <c r="D67" s="46">
        <v>21183.862723948085</v>
      </c>
      <c r="E67" s="46">
        <v>17859.281702987388</v>
      </c>
      <c r="F67" s="46">
        <v>23271.21114869789</v>
      </c>
      <c r="G67" s="46">
        <v>22687.340354266664</v>
      </c>
      <c r="H67" s="46">
        <v>17690.53261839554</v>
      </c>
      <c r="I67" s="46">
        <v>19639.740019697347</v>
      </c>
      <c r="J67" s="46">
        <v>26192.8916459549</v>
      </c>
      <c r="K67" s="46">
        <v>19020.25486700003</v>
      </c>
      <c r="L67" s="46">
        <v>20104.04762942541</v>
      </c>
      <c r="M67" s="161">
        <v>15590.886365872924</v>
      </c>
    </row>
    <row r="68" spans="1:13" ht="12.75" thickBot="1">
      <c r="A68" s="5"/>
      <c r="B68" s="7"/>
      <c r="C68" s="7" t="s">
        <v>66</v>
      </c>
      <c r="D68" s="47">
        <v>133213.19677646167</v>
      </c>
      <c r="E68" s="47">
        <v>124183.19451427541</v>
      </c>
      <c r="F68" s="47">
        <v>159129.82819185127</v>
      </c>
      <c r="G68" s="47">
        <v>143884.14318617445</v>
      </c>
      <c r="H68" s="47">
        <v>115189.99044957693</v>
      </c>
      <c r="I68" s="47">
        <v>127407.63340964657</v>
      </c>
      <c r="J68" s="47">
        <v>72067.39365570803</v>
      </c>
      <c r="K68" s="47">
        <v>113243.45495051942</v>
      </c>
      <c r="L68" s="47">
        <v>80648.00741603888</v>
      </c>
      <c r="M68" s="163">
        <v>81103.4348069842</v>
      </c>
    </row>
    <row r="69" spans="1:13" ht="13.5" thickTop="1">
      <c r="A69" s="5"/>
      <c r="B69" s="7"/>
      <c r="C69" s="7" t="s">
        <v>147</v>
      </c>
      <c r="D69" s="97">
        <v>985517.3873414319</v>
      </c>
      <c r="E69" s="97">
        <f aca="true" t="shared" si="3" ref="E69:M69">SUM(E58:E68)</f>
        <v>971501.178324443</v>
      </c>
      <c r="F69" s="97">
        <f t="shared" si="3"/>
        <v>1027929.1156268173</v>
      </c>
      <c r="G69" s="97">
        <f t="shared" si="3"/>
        <v>1020716.0228460736</v>
      </c>
      <c r="H69" s="97">
        <f t="shared" si="3"/>
        <v>986493.7053779198</v>
      </c>
      <c r="I69" s="97">
        <f t="shared" si="3"/>
        <v>970419.4249657361</v>
      </c>
      <c r="J69" s="97">
        <f t="shared" si="3"/>
        <v>938776.2922829669</v>
      </c>
      <c r="K69" s="97">
        <f t="shared" si="3"/>
        <v>915258.0208736957</v>
      </c>
      <c r="L69" s="97">
        <f t="shared" si="3"/>
        <v>887283.1958650923</v>
      </c>
      <c r="M69" s="23">
        <f t="shared" si="3"/>
        <v>809618.6638206998</v>
      </c>
    </row>
    <row r="70" spans="1:13" ht="12">
      <c r="A70" s="5"/>
      <c r="B70" s="7"/>
      <c r="C70" s="7"/>
      <c r="D70" s="7"/>
      <c r="E70" s="7"/>
      <c r="F70" s="7"/>
      <c r="G70" s="7"/>
      <c r="H70" s="96"/>
      <c r="I70" s="96"/>
      <c r="J70" s="96"/>
      <c r="K70" s="96"/>
      <c r="L70" s="96"/>
      <c r="M70" s="21"/>
    </row>
    <row r="71" spans="1:13" ht="12">
      <c r="A71" s="8"/>
      <c r="B71" s="9"/>
      <c r="C71" s="17"/>
      <c r="D71" s="17"/>
      <c r="E71" s="17"/>
      <c r="F71" s="17"/>
      <c r="G71" s="17"/>
      <c r="H71" s="9"/>
      <c r="I71" s="9"/>
      <c r="J71" s="9"/>
      <c r="K71" s="9"/>
      <c r="L71" s="9"/>
      <c r="M71" s="10"/>
    </row>
  </sheetData>
  <sheetProtection/>
  <mergeCells count="2">
    <mergeCell ref="H4:M4"/>
    <mergeCell ref="H40:M40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98"/>
  <sheetViews>
    <sheetView zoomScale="90" zoomScaleNormal="90" zoomScalePageLayoutView="0" workbookViewId="0" topLeftCell="A1">
      <selection activeCell="A3" sqref="A3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40.83203125" style="11" customWidth="1"/>
    <col min="4" max="14" width="15.83203125" style="11" customWidth="1"/>
    <col min="15" max="16384" width="9.33203125" style="11" customWidth="1"/>
  </cols>
  <sheetData>
    <row r="1" ht="15">
      <c r="A1" s="119" t="s">
        <v>270</v>
      </c>
    </row>
    <row r="2" ht="12">
      <c r="A2" s="11" t="s">
        <v>349</v>
      </c>
    </row>
    <row r="4" spans="1:14" ht="12.75">
      <c r="A4" s="155" t="s">
        <v>142</v>
      </c>
      <c r="B4" s="156"/>
      <c r="C4" s="156"/>
      <c r="D4" s="212" t="s">
        <v>68</v>
      </c>
      <c r="E4" s="212"/>
      <c r="F4" s="212"/>
      <c r="G4" s="212"/>
      <c r="H4" s="212"/>
      <c r="I4" s="212"/>
      <c r="J4" s="212"/>
      <c r="K4" s="212"/>
      <c r="L4" s="212"/>
      <c r="M4" s="212"/>
      <c r="N4" s="213"/>
    </row>
    <row r="5" spans="1:14" ht="12.75">
      <c r="A5" s="132"/>
      <c r="B5" s="131"/>
      <c r="C5" s="131"/>
      <c r="D5" s="134">
        <v>2005</v>
      </c>
      <c r="E5" s="134">
        <v>2006</v>
      </c>
      <c r="F5" s="134">
        <v>2007</v>
      </c>
      <c r="G5" s="134">
        <v>2008</v>
      </c>
      <c r="H5" s="134">
        <v>2009</v>
      </c>
      <c r="I5" s="134">
        <v>2010</v>
      </c>
      <c r="J5" s="134">
        <v>2011</v>
      </c>
      <c r="K5" s="134">
        <v>2012</v>
      </c>
      <c r="L5" s="134">
        <v>2013</v>
      </c>
      <c r="M5" s="134">
        <v>2014</v>
      </c>
      <c r="N5" s="136" t="s">
        <v>4</v>
      </c>
    </row>
    <row r="6" spans="1:14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2.75">
      <c r="A7" s="74" t="s">
        <v>271</v>
      </c>
      <c r="B7" s="77"/>
      <c r="C7" s="77"/>
      <c r="D7" s="7"/>
      <c r="E7" s="7"/>
      <c r="F7" s="7"/>
      <c r="G7" s="7"/>
      <c r="H7" s="7"/>
      <c r="I7" s="7"/>
      <c r="J7" s="7"/>
      <c r="K7" s="7"/>
      <c r="L7" s="7"/>
      <c r="M7" s="7"/>
      <c r="N7" s="81"/>
    </row>
    <row r="8" spans="1:14" ht="12.75">
      <c r="A8" s="74"/>
      <c r="B8" s="77" t="s">
        <v>91</v>
      </c>
      <c r="C8" s="77"/>
      <c r="D8" s="7"/>
      <c r="E8" s="7"/>
      <c r="F8" s="7"/>
      <c r="G8" s="7"/>
      <c r="H8" s="7"/>
      <c r="I8" s="7"/>
      <c r="J8" s="7"/>
      <c r="K8" s="7"/>
      <c r="L8" s="7"/>
      <c r="M8" s="7"/>
      <c r="N8" s="81"/>
    </row>
    <row r="9" spans="1:14" ht="12">
      <c r="A9" s="76"/>
      <c r="B9" s="77"/>
      <c r="C9" s="85" t="s">
        <v>352</v>
      </c>
      <c r="D9" s="46">
        <v>42008.99609999779</v>
      </c>
      <c r="E9" s="46">
        <v>37291.33270000117</v>
      </c>
      <c r="F9" s="46">
        <v>34993.033609999795</v>
      </c>
      <c r="G9" s="46">
        <v>31738.90155999879</v>
      </c>
      <c r="H9" s="46">
        <v>30305.239890000066</v>
      </c>
      <c r="I9" s="46">
        <v>28857.045580000402</v>
      </c>
      <c r="J9" s="46">
        <v>27680.255599999215</v>
      </c>
      <c r="K9" s="46">
        <v>27182.786260000204</v>
      </c>
      <c r="L9" s="46">
        <v>26322.715029999898</v>
      </c>
      <c r="M9" s="46">
        <v>23492.99961999294</v>
      </c>
      <c r="N9" s="21"/>
    </row>
    <row r="10" spans="1:14" ht="12.75">
      <c r="A10" s="76"/>
      <c r="B10" s="77"/>
      <c r="C10" s="85">
        <v>2005</v>
      </c>
      <c r="D10" s="46">
        <v>1239.2304</v>
      </c>
      <c r="E10" s="46">
        <v>4543.1949300000015</v>
      </c>
      <c r="F10" s="46">
        <v>4263.64352</v>
      </c>
      <c r="G10" s="46">
        <v>3639.759359999994</v>
      </c>
      <c r="H10" s="46">
        <v>2698.530140000006</v>
      </c>
      <c r="I10" s="46">
        <v>1767.9260099999954</v>
      </c>
      <c r="J10" s="46">
        <v>1554.81446</v>
      </c>
      <c r="K10" s="46">
        <v>1368.168029999998</v>
      </c>
      <c r="L10" s="46">
        <v>1044.378280000003</v>
      </c>
      <c r="M10" s="46">
        <v>1076.870919999085</v>
      </c>
      <c r="N10" s="146">
        <f aca="true" t="shared" si="0" ref="N10:N19">SUM(D10:M10)</f>
        <v>23196.516049999085</v>
      </c>
    </row>
    <row r="11" spans="1:14" ht="12.75">
      <c r="A11" s="76"/>
      <c r="B11" s="77"/>
      <c r="C11" s="85">
        <v>2006</v>
      </c>
      <c r="D11" s="96"/>
      <c r="E11" s="46">
        <v>1372.35413</v>
      </c>
      <c r="F11" s="46">
        <v>4274.235659999999</v>
      </c>
      <c r="G11" s="46">
        <v>3601.555739999999</v>
      </c>
      <c r="H11" s="46">
        <v>2851.9295199999997</v>
      </c>
      <c r="I11" s="46">
        <v>2255.1233399999974</v>
      </c>
      <c r="J11" s="46">
        <v>1990.550680000002</v>
      </c>
      <c r="K11" s="46">
        <v>1547.0972199999987</v>
      </c>
      <c r="L11" s="46">
        <v>1276.449870000002</v>
      </c>
      <c r="M11" s="46">
        <v>1092.9201799999998</v>
      </c>
      <c r="N11" s="146">
        <f t="shared" si="0"/>
        <v>20262.216339999995</v>
      </c>
    </row>
    <row r="12" spans="1:14" ht="12.75">
      <c r="A12" s="76"/>
      <c r="B12" s="77"/>
      <c r="C12" s="85">
        <v>2007</v>
      </c>
      <c r="D12" s="96"/>
      <c r="E12" s="96"/>
      <c r="F12" s="46">
        <v>1005.3963000000001</v>
      </c>
      <c r="G12" s="46">
        <v>3882.0550100000014</v>
      </c>
      <c r="H12" s="46">
        <v>3595.1126899999986</v>
      </c>
      <c r="I12" s="46">
        <v>2802.598390000001</v>
      </c>
      <c r="J12" s="46">
        <v>2056.371599999997</v>
      </c>
      <c r="K12" s="46">
        <v>1632.5556500000007</v>
      </c>
      <c r="L12" s="46">
        <v>1413.460669999998</v>
      </c>
      <c r="M12" s="46">
        <v>1219.258859767379</v>
      </c>
      <c r="N12" s="146">
        <f t="shared" si="0"/>
        <v>17606.809169767374</v>
      </c>
    </row>
    <row r="13" spans="1:14" ht="12.75">
      <c r="A13" s="76"/>
      <c r="B13" s="77"/>
      <c r="C13" s="85">
        <v>2008</v>
      </c>
      <c r="D13" s="96"/>
      <c r="E13" s="96"/>
      <c r="F13" s="96"/>
      <c r="G13" s="46">
        <v>1181.4818400000001</v>
      </c>
      <c r="H13" s="46">
        <v>3797.09561</v>
      </c>
      <c r="I13" s="46">
        <v>3184.3554600000007</v>
      </c>
      <c r="J13" s="46">
        <v>2546.285840000001</v>
      </c>
      <c r="K13" s="46">
        <v>2040.033979999999</v>
      </c>
      <c r="L13" s="46">
        <v>1861.74982</v>
      </c>
      <c r="M13" s="46">
        <v>1474.1024599717691</v>
      </c>
      <c r="N13" s="146">
        <f t="shared" si="0"/>
        <v>16085.10500997177</v>
      </c>
    </row>
    <row r="14" spans="1:14" ht="12.75">
      <c r="A14" s="74"/>
      <c r="B14" s="77"/>
      <c r="C14" s="85">
        <v>2009</v>
      </c>
      <c r="D14" s="96"/>
      <c r="E14" s="96"/>
      <c r="F14" s="96"/>
      <c r="G14" s="96"/>
      <c r="H14" s="46">
        <v>960.1983200000001</v>
      </c>
      <c r="I14" s="46">
        <v>3108.8950799999966</v>
      </c>
      <c r="J14" s="46">
        <v>2424.8538400000034</v>
      </c>
      <c r="K14" s="46">
        <v>1777.089930000001</v>
      </c>
      <c r="L14" s="46">
        <v>1488.5817499999991</v>
      </c>
      <c r="M14" s="46">
        <v>1355.5204199680238</v>
      </c>
      <c r="N14" s="146">
        <f t="shared" si="0"/>
        <v>11115.139339968024</v>
      </c>
    </row>
    <row r="15" spans="1:14" ht="12.75">
      <c r="A15" s="76"/>
      <c r="B15" s="77"/>
      <c r="C15" s="85">
        <v>2010</v>
      </c>
      <c r="D15" s="96"/>
      <c r="E15" s="96"/>
      <c r="F15" s="96"/>
      <c r="G15" s="96"/>
      <c r="H15" s="96"/>
      <c r="I15" s="46">
        <v>1133.70698</v>
      </c>
      <c r="J15" s="46">
        <v>3527.5445999999997</v>
      </c>
      <c r="K15" s="46">
        <v>2891.69436</v>
      </c>
      <c r="L15" s="46">
        <v>2560.507569999998</v>
      </c>
      <c r="M15" s="46">
        <v>2457.8896152556044</v>
      </c>
      <c r="N15" s="146">
        <f t="shared" si="0"/>
        <v>12571.343125255602</v>
      </c>
    </row>
    <row r="16" spans="1:14" ht="12.75">
      <c r="A16" s="76"/>
      <c r="B16" s="77"/>
      <c r="C16" s="85">
        <v>2011</v>
      </c>
      <c r="D16" s="96"/>
      <c r="E16" s="96"/>
      <c r="F16" s="96"/>
      <c r="G16" s="96"/>
      <c r="H16" s="96"/>
      <c r="I16" s="96"/>
      <c r="J16" s="46">
        <v>1075.23194</v>
      </c>
      <c r="K16" s="46">
        <v>3331.55974</v>
      </c>
      <c r="L16" s="46">
        <v>3063.8552</v>
      </c>
      <c r="M16" s="46">
        <v>2700.2582300381873</v>
      </c>
      <c r="N16" s="146">
        <f t="shared" si="0"/>
        <v>10170.905110038188</v>
      </c>
    </row>
    <row r="17" spans="1:14" ht="12.75">
      <c r="A17" s="76"/>
      <c r="B17" s="77"/>
      <c r="C17" s="85">
        <v>2012</v>
      </c>
      <c r="D17" s="96"/>
      <c r="E17" s="96"/>
      <c r="F17" s="96"/>
      <c r="G17" s="96"/>
      <c r="H17" s="96"/>
      <c r="I17" s="96"/>
      <c r="J17" s="96"/>
      <c r="K17" s="46">
        <v>928.1779199999991</v>
      </c>
      <c r="L17" s="46">
        <v>3260.885499999999</v>
      </c>
      <c r="M17" s="46">
        <v>2374.800940026855</v>
      </c>
      <c r="N17" s="146">
        <f t="shared" si="0"/>
        <v>6563.864360026853</v>
      </c>
    </row>
    <row r="18" spans="1:14" ht="12.75">
      <c r="A18" s="76"/>
      <c r="B18" s="77"/>
      <c r="C18" s="85">
        <v>2013</v>
      </c>
      <c r="D18" s="96"/>
      <c r="E18" s="96"/>
      <c r="F18" s="96"/>
      <c r="G18" s="96"/>
      <c r="H18" s="96"/>
      <c r="I18" s="96"/>
      <c r="J18" s="96"/>
      <c r="K18" s="96"/>
      <c r="L18" s="46">
        <v>1002.3842099999999</v>
      </c>
      <c r="M18" s="46">
        <v>3740.906359986909</v>
      </c>
      <c r="N18" s="146">
        <f t="shared" si="0"/>
        <v>4743.290569986909</v>
      </c>
    </row>
    <row r="19" spans="1:14" ht="13.5" thickBot="1">
      <c r="A19" s="76"/>
      <c r="B19" s="77"/>
      <c r="C19" s="85">
        <v>2014</v>
      </c>
      <c r="D19" s="95"/>
      <c r="E19" s="95"/>
      <c r="F19" s="95"/>
      <c r="G19" s="95"/>
      <c r="H19" s="95"/>
      <c r="I19" s="95"/>
      <c r="J19" s="95"/>
      <c r="K19" s="95"/>
      <c r="L19" s="95"/>
      <c r="M19" s="47">
        <v>1074.65044</v>
      </c>
      <c r="N19" s="146">
        <f t="shared" si="0"/>
        <v>1074.65044</v>
      </c>
    </row>
    <row r="20" spans="1:14" ht="13.5" thickTop="1">
      <c r="A20" s="76"/>
      <c r="B20" s="85" t="s">
        <v>4</v>
      </c>
      <c r="C20" s="85"/>
      <c r="D20" s="142">
        <f aca="true" t="shared" si="1" ref="D20:M20">SUM(D9:D19)</f>
        <v>43248.22649999779</v>
      </c>
      <c r="E20" s="142">
        <f t="shared" si="1"/>
        <v>43206.881760001175</v>
      </c>
      <c r="F20" s="142">
        <f t="shared" si="1"/>
        <v>44536.30908999979</v>
      </c>
      <c r="G20" s="142">
        <f t="shared" si="1"/>
        <v>44043.75350999879</v>
      </c>
      <c r="H20" s="142">
        <f t="shared" si="1"/>
        <v>44208.10617000007</v>
      </c>
      <c r="I20" s="142">
        <f t="shared" si="1"/>
        <v>43109.65084000039</v>
      </c>
      <c r="J20" s="142">
        <f t="shared" si="1"/>
        <v>42855.908559999225</v>
      </c>
      <c r="K20" s="142">
        <f t="shared" si="1"/>
        <v>42699.163090000206</v>
      </c>
      <c r="L20" s="142">
        <f t="shared" si="1"/>
        <v>43294.967899999894</v>
      </c>
      <c r="M20" s="142">
        <f t="shared" si="1"/>
        <v>42060.17804500675</v>
      </c>
      <c r="N20" s="23"/>
    </row>
    <row r="21" spans="1:14" ht="12.75">
      <c r="A21" s="76"/>
      <c r="B21" s="77"/>
      <c r="C21" s="77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23"/>
    </row>
    <row r="22" spans="1:14" ht="12.75">
      <c r="A22" s="76"/>
      <c r="B22" s="77" t="s">
        <v>89</v>
      </c>
      <c r="C22" s="77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23"/>
    </row>
    <row r="23" spans="1:14" ht="12.75">
      <c r="A23" s="76"/>
      <c r="B23" s="77"/>
      <c r="C23" s="85" t="s">
        <v>352</v>
      </c>
      <c r="D23" s="46">
        <v>8008.800790000002</v>
      </c>
      <c r="E23" s="46">
        <v>-13091.498560000024</v>
      </c>
      <c r="F23" s="46">
        <v>-14983.30065790941</v>
      </c>
      <c r="G23" s="46">
        <v>-16963.0687200167</v>
      </c>
      <c r="H23" s="46">
        <v>-15306.574507488638</v>
      </c>
      <c r="I23" s="46">
        <v>-11789.08899242571</v>
      </c>
      <c r="J23" s="46">
        <v>11276.681000000011</v>
      </c>
      <c r="K23" s="46">
        <v>-3814.1422877551468</v>
      </c>
      <c r="L23" s="46">
        <v>-6623.096</v>
      </c>
      <c r="M23" s="46">
        <v>-3899.618687322248</v>
      </c>
      <c r="N23" s="23"/>
    </row>
    <row r="24" spans="1:14" ht="12.75">
      <c r="A24" s="76"/>
      <c r="B24" s="77"/>
      <c r="C24" s="85">
        <v>2005</v>
      </c>
      <c r="D24" s="46">
        <v>2746.361</v>
      </c>
      <c r="E24" s="46">
        <v>9114.793</v>
      </c>
      <c r="F24" s="46">
        <v>5138.490976104001</v>
      </c>
      <c r="G24" s="46">
        <v>1367.22201076</v>
      </c>
      <c r="H24" s="46">
        <v>-543.0192362639998</v>
      </c>
      <c r="I24" s="46">
        <v>-3013.8407078</v>
      </c>
      <c r="J24" s="46">
        <v>-625.7010000000008</v>
      </c>
      <c r="K24" s="46">
        <v>15.681669800082055</v>
      </c>
      <c r="L24" s="46">
        <v>-321.0909999999998</v>
      </c>
      <c r="M24" s="46">
        <v>1327.2812823693175</v>
      </c>
      <c r="N24" s="146">
        <f aca="true" t="shared" si="2" ref="N24:N33">SUM(D24:M24)</f>
        <v>15206.177994969396</v>
      </c>
    </row>
    <row r="25" spans="1:14" ht="12.75">
      <c r="A25" s="76"/>
      <c r="B25" s="77"/>
      <c r="C25" s="85">
        <v>2006</v>
      </c>
      <c r="D25" s="96"/>
      <c r="E25" s="46">
        <v>1798.242</v>
      </c>
      <c r="F25" s="46">
        <v>9412.137345756</v>
      </c>
      <c r="G25" s="46">
        <v>4364.110654231999</v>
      </c>
      <c r="H25" s="46">
        <v>-1541.04101725</v>
      </c>
      <c r="I25" s="46">
        <v>335.06107599999973</v>
      </c>
      <c r="J25" s="46">
        <v>1267.0869999999998</v>
      </c>
      <c r="K25" s="46">
        <v>652.1777465255321</v>
      </c>
      <c r="L25" s="46">
        <v>-23.884</v>
      </c>
      <c r="M25" s="46">
        <v>90.5904375834489</v>
      </c>
      <c r="N25" s="146">
        <f t="shared" si="2"/>
        <v>16354.481242846981</v>
      </c>
    </row>
    <row r="26" spans="1:14" ht="12.75">
      <c r="A26" s="76"/>
      <c r="B26" s="77"/>
      <c r="C26" s="85">
        <v>2007</v>
      </c>
      <c r="D26" s="96"/>
      <c r="E26" s="96"/>
      <c r="F26" s="46">
        <v>2243.6135048779897</v>
      </c>
      <c r="G26" s="46">
        <v>7168.9559128847795</v>
      </c>
      <c r="H26" s="46">
        <v>4603.51664804416</v>
      </c>
      <c r="I26" s="46">
        <v>1098.4155708260594</v>
      </c>
      <c r="J26" s="46">
        <v>-170.54299999999898</v>
      </c>
      <c r="K26" s="46">
        <v>137.3039820228941</v>
      </c>
      <c r="L26" s="46">
        <v>-436.1209999999996</v>
      </c>
      <c r="M26" s="46">
        <v>770.279758327385</v>
      </c>
      <c r="N26" s="146">
        <f t="shared" si="2"/>
        <v>15415.421376983268</v>
      </c>
    </row>
    <row r="27" spans="1:14" ht="12.75">
      <c r="A27" s="76"/>
      <c r="B27" s="77"/>
      <c r="C27" s="85">
        <v>2008</v>
      </c>
      <c r="D27" s="96"/>
      <c r="E27" s="96"/>
      <c r="F27" s="96"/>
      <c r="G27" s="46">
        <v>720.1175000000001</v>
      </c>
      <c r="H27" s="46">
        <v>7992.315091355999</v>
      </c>
      <c r="I27" s="46">
        <v>3912.447481724</v>
      </c>
      <c r="J27" s="46">
        <v>545.016</v>
      </c>
      <c r="K27" s="46">
        <v>1442.486168991478</v>
      </c>
      <c r="L27" s="46">
        <v>-136.94799999999992</v>
      </c>
      <c r="M27" s="46">
        <v>1010.9620134322073</v>
      </c>
      <c r="N27" s="146">
        <f t="shared" si="2"/>
        <v>15486.396255503683</v>
      </c>
    </row>
    <row r="28" spans="1:14" ht="12.75">
      <c r="A28" s="76"/>
      <c r="B28" s="77"/>
      <c r="C28" s="85">
        <v>2009</v>
      </c>
      <c r="D28" s="96"/>
      <c r="E28" s="96"/>
      <c r="F28" s="96"/>
      <c r="G28" s="96"/>
      <c r="H28" s="46">
        <v>1739.481</v>
      </c>
      <c r="I28" s="46">
        <v>6178.961023</v>
      </c>
      <c r="J28" s="46">
        <v>-52.16000000000008</v>
      </c>
      <c r="K28" s="46">
        <v>-255.95170993837903</v>
      </c>
      <c r="L28" s="46">
        <v>1976.201</v>
      </c>
      <c r="M28" s="46">
        <v>866.5543541066612</v>
      </c>
      <c r="N28" s="146">
        <f t="shared" si="2"/>
        <v>10453.085667168281</v>
      </c>
    </row>
    <row r="29" spans="1:14" ht="12.75">
      <c r="A29" s="76"/>
      <c r="B29" s="77"/>
      <c r="C29" s="85">
        <v>2010</v>
      </c>
      <c r="D29" s="96"/>
      <c r="E29" s="96"/>
      <c r="F29" s="96"/>
      <c r="G29" s="96"/>
      <c r="H29" s="96"/>
      <c r="I29" s="46">
        <v>1322.711</v>
      </c>
      <c r="J29" s="46">
        <v>6707.567</v>
      </c>
      <c r="K29" s="46">
        <v>3443.7502844847613</v>
      </c>
      <c r="L29" s="46">
        <v>-42.036</v>
      </c>
      <c r="M29" s="46">
        <v>1969.5535514958474</v>
      </c>
      <c r="N29" s="146">
        <f t="shared" si="2"/>
        <v>13401.545835980607</v>
      </c>
    </row>
    <row r="30" spans="1:14" ht="12.75">
      <c r="A30" s="76"/>
      <c r="B30" s="77"/>
      <c r="C30" s="85">
        <v>2011</v>
      </c>
      <c r="D30" s="96"/>
      <c r="E30" s="96"/>
      <c r="F30" s="96"/>
      <c r="G30" s="96"/>
      <c r="H30" s="96"/>
      <c r="I30" s="96"/>
      <c r="J30" s="46">
        <v>748.314</v>
      </c>
      <c r="K30" s="46">
        <v>4610.472913524508</v>
      </c>
      <c r="L30" s="46">
        <v>4019.563</v>
      </c>
      <c r="M30" s="46">
        <v>1229.486876525709</v>
      </c>
      <c r="N30" s="146">
        <f t="shared" si="2"/>
        <v>10607.836790050216</v>
      </c>
    </row>
    <row r="31" spans="1:14" ht="12.75">
      <c r="A31" s="76"/>
      <c r="B31" s="77"/>
      <c r="C31" s="85">
        <v>2012</v>
      </c>
      <c r="D31" s="96"/>
      <c r="E31" s="96"/>
      <c r="F31" s="96"/>
      <c r="G31" s="96"/>
      <c r="H31" s="96"/>
      <c r="I31" s="96"/>
      <c r="J31" s="96"/>
      <c r="K31" s="46">
        <v>821.3922324131731</v>
      </c>
      <c r="L31" s="46">
        <v>4150.292</v>
      </c>
      <c r="M31" s="46">
        <v>2365.836403244201</v>
      </c>
      <c r="N31" s="146">
        <f t="shared" si="2"/>
        <v>7337.520635657374</v>
      </c>
    </row>
    <row r="32" spans="1:14" ht="12.75">
      <c r="A32" s="76"/>
      <c r="B32" s="77"/>
      <c r="C32" s="85">
        <v>2013</v>
      </c>
      <c r="D32" s="96"/>
      <c r="E32" s="96"/>
      <c r="F32" s="96"/>
      <c r="G32" s="96"/>
      <c r="H32" s="96"/>
      <c r="I32" s="96"/>
      <c r="J32" s="96"/>
      <c r="K32" s="96"/>
      <c r="L32" s="46">
        <v>1070.859</v>
      </c>
      <c r="M32" s="46">
        <v>6687.162189761169</v>
      </c>
      <c r="N32" s="146">
        <f t="shared" si="2"/>
        <v>7758.02118976117</v>
      </c>
    </row>
    <row r="33" spans="1:14" ht="13.5" thickBot="1">
      <c r="A33" s="76"/>
      <c r="B33" s="77"/>
      <c r="C33" s="85">
        <v>2014</v>
      </c>
      <c r="D33" s="95"/>
      <c r="E33" s="95"/>
      <c r="F33" s="95"/>
      <c r="G33" s="95"/>
      <c r="H33" s="95"/>
      <c r="I33" s="95"/>
      <c r="J33" s="95"/>
      <c r="K33" s="95"/>
      <c r="L33" s="95"/>
      <c r="M33" s="47">
        <v>213.70190492288842</v>
      </c>
      <c r="N33" s="146">
        <f t="shared" si="2"/>
        <v>213.70190492288842</v>
      </c>
    </row>
    <row r="34" spans="1:14" ht="13.5" thickTop="1">
      <c r="A34" s="76"/>
      <c r="B34" s="85" t="s">
        <v>4</v>
      </c>
      <c r="C34" s="85"/>
      <c r="D34" s="142">
        <f aca="true" t="shared" si="3" ref="D34:M34">SUM(D23:D33)</f>
        <v>10755.161790000002</v>
      </c>
      <c r="E34" s="142">
        <f t="shared" si="3"/>
        <v>-2178.463560000024</v>
      </c>
      <c r="F34" s="142">
        <f t="shared" si="3"/>
        <v>1810.941168828579</v>
      </c>
      <c r="G34" s="142">
        <f t="shared" si="3"/>
        <v>-3342.6626421399214</v>
      </c>
      <c r="H34" s="142">
        <f t="shared" si="3"/>
        <v>-3055.3220216024793</v>
      </c>
      <c r="I34" s="142">
        <f t="shared" si="3"/>
        <v>-1955.3335486756507</v>
      </c>
      <c r="J34" s="142">
        <f t="shared" si="3"/>
        <v>19696.26100000001</v>
      </c>
      <c r="K34" s="142">
        <f t="shared" si="3"/>
        <v>7053.171000068904</v>
      </c>
      <c r="L34" s="142">
        <f t="shared" si="3"/>
        <v>3633.739000000002</v>
      </c>
      <c r="M34" s="142">
        <f t="shared" si="3"/>
        <v>12631.790084446588</v>
      </c>
      <c r="N34" s="23"/>
    </row>
    <row r="35" spans="1:14" s="4" customFormat="1" ht="12.75">
      <c r="A35" s="76"/>
      <c r="B35" s="77"/>
      <c r="C35" s="77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23"/>
    </row>
    <row r="36" spans="1:14" s="4" customFormat="1" ht="12.75">
      <c r="A36" s="76"/>
      <c r="B36" s="77" t="s">
        <v>273</v>
      </c>
      <c r="C36" s="77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23"/>
    </row>
    <row r="37" spans="1:14" s="4" customFormat="1" ht="12.75">
      <c r="A37" s="76"/>
      <c r="B37" s="77"/>
      <c r="C37" s="85" t="s">
        <v>352</v>
      </c>
      <c r="D37" s="46">
        <v>1804</v>
      </c>
      <c r="E37" s="46">
        <v>369</v>
      </c>
      <c r="F37" s="46">
        <v>193</v>
      </c>
      <c r="G37" s="46">
        <v>107</v>
      </c>
      <c r="H37" s="46">
        <v>105</v>
      </c>
      <c r="I37" s="46">
        <v>67</v>
      </c>
      <c r="J37" s="46">
        <v>57</v>
      </c>
      <c r="K37" s="46">
        <v>367</v>
      </c>
      <c r="L37" s="46">
        <v>419</v>
      </c>
      <c r="M37" s="46">
        <v>-267</v>
      </c>
      <c r="N37" s="23"/>
    </row>
    <row r="38" spans="1:14" s="4" customFormat="1" ht="12.75">
      <c r="A38" s="76"/>
      <c r="B38" s="77"/>
      <c r="C38" s="85">
        <v>2005</v>
      </c>
      <c r="D38" s="46">
        <v>1607</v>
      </c>
      <c r="E38" s="46">
        <v>1598</v>
      </c>
      <c r="F38" s="46">
        <v>190</v>
      </c>
      <c r="G38" s="46">
        <v>65</v>
      </c>
      <c r="H38" s="46">
        <v>50</v>
      </c>
      <c r="I38" s="46">
        <v>15</v>
      </c>
      <c r="J38" s="46">
        <v>11</v>
      </c>
      <c r="K38" s="46">
        <v>22</v>
      </c>
      <c r="L38" s="46">
        <v>14</v>
      </c>
      <c r="M38" s="46">
        <v>28</v>
      </c>
      <c r="N38" s="146">
        <f aca="true" t="shared" si="4" ref="N38:N46">SUM(D38:M38)</f>
        <v>3600</v>
      </c>
    </row>
    <row r="39" spans="1:14" s="4" customFormat="1" ht="12.75">
      <c r="A39" s="76"/>
      <c r="B39" s="77"/>
      <c r="C39" s="85">
        <v>2006</v>
      </c>
      <c r="D39" s="96"/>
      <c r="E39" s="46">
        <v>1538</v>
      </c>
      <c r="F39" s="46">
        <v>1288</v>
      </c>
      <c r="G39" s="46">
        <v>153</v>
      </c>
      <c r="H39" s="46">
        <v>76</v>
      </c>
      <c r="I39" s="46">
        <v>37</v>
      </c>
      <c r="J39" s="46">
        <v>28</v>
      </c>
      <c r="K39" s="46">
        <v>16</v>
      </c>
      <c r="L39" s="46">
        <v>15</v>
      </c>
      <c r="M39" s="46">
        <v>14</v>
      </c>
      <c r="N39" s="146">
        <f t="shared" si="4"/>
        <v>3165</v>
      </c>
    </row>
    <row r="40" spans="1:14" s="4" customFormat="1" ht="12.75">
      <c r="A40" s="76"/>
      <c r="B40" s="77"/>
      <c r="C40" s="85">
        <v>2007</v>
      </c>
      <c r="D40" s="96"/>
      <c r="E40" s="96"/>
      <c r="F40" s="46">
        <v>1549</v>
      </c>
      <c r="G40" s="46">
        <v>1242</v>
      </c>
      <c r="H40" s="46">
        <v>198</v>
      </c>
      <c r="I40" s="46">
        <v>45</v>
      </c>
      <c r="J40" s="46">
        <v>12</v>
      </c>
      <c r="K40" s="46">
        <v>16</v>
      </c>
      <c r="L40" s="46">
        <v>21</v>
      </c>
      <c r="M40" s="46">
        <v>24</v>
      </c>
      <c r="N40" s="146">
        <f t="shared" si="4"/>
        <v>3107</v>
      </c>
    </row>
    <row r="41" spans="1:14" s="4" customFormat="1" ht="12.75">
      <c r="A41" s="76"/>
      <c r="B41" s="77"/>
      <c r="C41" s="85">
        <v>2008</v>
      </c>
      <c r="D41" s="96"/>
      <c r="E41" s="96"/>
      <c r="F41" s="96"/>
      <c r="G41" s="46">
        <v>1260</v>
      </c>
      <c r="H41" s="46">
        <v>1220</v>
      </c>
      <c r="I41" s="46">
        <v>205</v>
      </c>
      <c r="J41" s="46">
        <v>28</v>
      </c>
      <c r="K41" s="46">
        <v>33</v>
      </c>
      <c r="L41" s="46">
        <v>17</v>
      </c>
      <c r="M41" s="46">
        <v>20</v>
      </c>
      <c r="N41" s="146">
        <f t="shared" si="4"/>
        <v>2783</v>
      </c>
    </row>
    <row r="42" spans="1:14" s="4" customFormat="1" ht="12.75">
      <c r="A42" s="76"/>
      <c r="B42" s="77"/>
      <c r="C42" s="85">
        <v>2009</v>
      </c>
      <c r="D42" s="96"/>
      <c r="E42" s="96"/>
      <c r="F42" s="96"/>
      <c r="G42" s="96"/>
      <c r="H42" s="46">
        <v>1017</v>
      </c>
      <c r="I42" s="46">
        <v>955</v>
      </c>
      <c r="J42" s="46">
        <v>115</v>
      </c>
      <c r="K42" s="46">
        <v>41</v>
      </c>
      <c r="L42" s="46">
        <v>30</v>
      </c>
      <c r="M42" s="46">
        <v>33</v>
      </c>
      <c r="N42" s="146">
        <f t="shared" si="4"/>
        <v>2191</v>
      </c>
    </row>
    <row r="43" spans="1:14" s="4" customFormat="1" ht="12.75">
      <c r="A43" s="76"/>
      <c r="B43" s="77"/>
      <c r="C43" s="85">
        <v>2010</v>
      </c>
      <c r="D43" s="96"/>
      <c r="E43" s="96"/>
      <c r="F43" s="96"/>
      <c r="G43" s="96"/>
      <c r="H43" s="96"/>
      <c r="I43" s="46">
        <v>997</v>
      </c>
      <c r="J43" s="46">
        <v>948</v>
      </c>
      <c r="K43" s="46">
        <v>133</v>
      </c>
      <c r="L43" s="46">
        <v>52</v>
      </c>
      <c r="M43" s="46">
        <v>36</v>
      </c>
      <c r="N43" s="146">
        <f t="shared" si="4"/>
        <v>2166</v>
      </c>
    </row>
    <row r="44" spans="1:14" s="4" customFormat="1" ht="12.75">
      <c r="A44" s="76"/>
      <c r="B44" s="77"/>
      <c r="C44" s="85">
        <v>2011</v>
      </c>
      <c r="D44" s="96"/>
      <c r="E44" s="96"/>
      <c r="F44" s="96"/>
      <c r="G44" s="96"/>
      <c r="H44" s="96"/>
      <c r="I44" s="96"/>
      <c r="J44" s="46">
        <v>930</v>
      </c>
      <c r="K44" s="46">
        <v>978</v>
      </c>
      <c r="L44" s="46">
        <v>128</v>
      </c>
      <c r="M44" s="46">
        <v>71</v>
      </c>
      <c r="N44" s="146">
        <f t="shared" si="4"/>
        <v>2107</v>
      </c>
    </row>
    <row r="45" spans="1:14" s="4" customFormat="1" ht="12.75">
      <c r="A45" s="76"/>
      <c r="B45" s="77"/>
      <c r="C45" s="85">
        <v>2012</v>
      </c>
      <c r="D45" s="96"/>
      <c r="E45" s="96"/>
      <c r="F45" s="96"/>
      <c r="G45" s="96"/>
      <c r="H45" s="96"/>
      <c r="I45" s="96"/>
      <c r="J45" s="96"/>
      <c r="K45" s="46">
        <v>1035</v>
      </c>
      <c r="L45" s="46">
        <v>831</v>
      </c>
      <c r="M45" s="46">
        <v>116</v>
      </c>
      <c r="N45" s="146">
        <f t="shared" si="4"/>
        <v>1982</v>
      </c>
    </row>
    <row r="46" spans="1:14" s="4" customFormat="1" ht="12.75">
      <c r="A46" s="76"/>
      <c r="B46" s="77"/>
      <c r="C46" s="85">
        <v>2013</v>
      </c>
      <c r="D46" s="96"/>
      <c r="E46" s="96"/>
      <c r="F46" s="96"/>
      <c r="G46" s="96"/>
      <c r="H46" s="96"/>
      <c r="I46" s="96"/>
      <c r="J46" s="96"/>
      <c r="K46" s="96"/>
      <c r="L46" s="46">
        <v>1097</v>
      </c>
      <c r="M46" s="46">
        <v>790</v>
      </c>
      <c r="N46" s="146">
        <f t="shared" si="4"/>
        <v>1887</v>
      </c>
    </row>
    <row r="47" spans="1:14" s="4" customFormat="1" ht="13.5" thickBot="1">
      <c r="A47" s="76"/>
      <c r="B47" s="77"/>
      <c r="C47" s="85">
        <v>2014</v>
      </c>
      <c r="D47" s="95"/>
      <c r="E47" s="95"/>
      <c r="F47" s="95"/>
      <c r="G47" s="95"/>
      <c r="H47" s="95"/>
      <c r="I47" s="95"/>
      <c r="J47" s="95"/>
      <c r="K47" s="95"/>
      <c r="L47" s="95"/>
      <c r="M47" s="47">
        <v>1021</v>
      </c>
      <c r="N47" s="146"/>
    </row>
    <row r="48" spans="1:14" ht="13.5" thickTop="1">
      <c r="A48" s="72"/>
      <c r="B48" s="68" t="s">
        <v>4</v>
      </c>
      <c r="C48" s="68"/>
      <c r="D48" s="148">
        <f aca="true" t="shared" si="5" ref="D48:M48">SUM(D37:D47)</f>
        <v>3411</v>
      </c>
      <c r="E48" s="148">
        <f t="shared" si="5"/>
        <v>3505</v>
      </c>
      <c r="F48" s="148">
        <f t="shared" si="5"/>
        <v>3220</v>
      </c>
      <c r="G48" s="148">
        <f t="shared" si="5"/>
        <v>2827</v>
      </c>
      <c r="H48" s="148">
        <f t="shared" si="5"/>
        <v>2666</v>
      </c>
      <c r="I48" s="148">
        <f t="shared" si="5"/>
        <v>2321</v>
      </c>
      <c r="J48" s="148">
        <f t="shared" si="5"/>
        <v>2129</v>
      </c>
      <c r="K48" s="148">
        <f t="shared" si="5"/>
        <v>2641</v>
      </c>
      <c r="L48" s="148">
        <f t="shared" si="5"/>
        <v>2624</v>
      </c>
      <c r="M48" s="148">
        <f t="shared" si="5"/>
        <v>1886</v>
      </c>
      <c r="N48" s="65"/>
    </row>
    <row r="49" spans="1:14" ht="12.75">
      <c r="A49" s="88"/>
      <c r="B49" s="77"/>
      <c r="C49" s="7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6"/>
    </row>
    <row r="50" spans="1:14" ht="12.75">
      <c r="A50" s="88"/>
      <c r="B50" s="77"/>
      <c r="C50" s="7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6"/>
    </row>
    <row r="51" spans="1:14" ht="15">
      <c r="A51" s="119" t="s">
        <v>272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41"/>
      <c r="N51" s="116"/>
    </row>
    <row r="52" spans="1:14" ht="12.75">
      <c r="A52" s="112" t="s">
        <v>350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</row>
    <row r="54" spans="1:14" ht="12.75">
      <c r="A54" s="155" t="s">
        <v>150</v>
      </c>
      <c r="B54" s="156"/>
      <c r="C54" s="156"/>
      <c r="D54" s="214" t="s">
        <v>151</v>
      </c>
      <c r="E54" s="212"/>
      <c r="F54" s="212"/>
      <c r="G54" s="212"/>
      <c r="H54" s="212"/>
      <c r="I54" s="212"/>
      <c r="J54" s="212"/>
      <c r="K54" s="212"/>
      <c r="L54" s="212"/>
      <c r="M54" s="212"/>
      <c r="N54" s="213"/>
    </row>
    <row r="55" spans="1:14" ht="12.75">
      <c r="A55" s="132"/>
      <c r="B55" s="131"/>
      <c r="C55" s="131"/>
      <c r="D55" s="134">
        <v>2005</v>
      </c>
      <c r="E55" s="134">
        <v>2006</v>
      </c>
      <c r="F55" s="134">
        <v>2007</v>
      </c>
      <c r="G55" s="134">
        <v>2008</v>
      </c>
      <c r="H55" s="134">
        <v>2009</v>
      </c>
      <c r="I55" s="134">
        <v>2010</v>
      </c>
      <c r="J55" s="134">
        <v>2011</v>
      </c>
      <c r="K55" s="134">
        <v>2012</v>
      </c>
      <c r="L55" s="134">
        <v>2013</v>
      </c>
      <c r="M55" s="134">
        <v>2014</v>
      </c>
      <c r="N55" s="138" t="s">
        <v>147</v>
      </c>
    </row>
    <row r="56" spans="1:14" ht="1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</row>
    <row r="57" spans="1:14" ht="12.75">
      <c r="A57" s="101" t="s">
        <v>275</v>
      </c>
      <c r="B57" s="102"/>
      <c r="C57" s="102"/>
      <c r="D57" s="4"/>
      <c r="E57" s="4"/>
      <c r="F57" s="4"/>
      <c r="G57" s="4"/>
      <c r="H57" s="4"/>
      <c r="I57" s="4"/>
      <c r="J57" s="7"/>
      <c r="K57" s="7"/>
      <c r="L57" s="7"/>
      <c r="M57" s="7"/>
      <c r="N57" s="81"/>
    </row>
    <row r="58" spans="1:14" ht="12.75">
      <c r="A58" s="74"/>
      <c r="B58" s="102" t="s">
        <v>176</v>
      </c>
      <c r="C58" s="102"/>
      <c r="D58" s="7"/>
      <c r="E58" s="7"/>
      <c r="F58" s="7"/>
      <c r="G58" s="7"/>
      <c r="H58" s="7"/>
      <c r="I58" s="7"/>
      <c r="J58" s="7"/>
      <c r="K58" s="7"/>
      <c r="L58" s="7"/>
      <c r="M58" s="7"/>
      <c r="N58" s="81"/>
    </row>
    <row r="59" spans="1:14" ht="12">
      <c r="A59" s="76"/>
      <c r="B59" s="77"/>
      <c r="C59" s="85" t="s">
        <v>352</v>
      </c>
      <c r="D59" s="46">
        <v>42008.99609999779</v>
      </c>
      <c r="E59" s="46">
        <v>37291.33270000117</v>
      </c>
      <c r="F59" s="46">
        <v>34993.033609999795</v>
      </c>
      <c r="G59" s="46">
        <v>31738.90155999879</v>
      </c>
      <c r="H59" s="46">
        <v>30305.239890000066</v>
      </c>
      <c r="I59" s="46">
        <v>28857.045580000402</v>
      </c>
      <c r="J59" s="46">
        <v>27680.255599999215</v>
      </c>
      <c r="K59" s="46">
        <v>27182.786260000204</v>
      </c>
      <c r="L59" s="46">
        <v>26322.715029999898</v>
      </c>
      <c r="M59" s="46">
        <v>23492.99961999294</v>
      </c>
      <c r="N59" s="21"/>
    </row>
    <row r="60" spans="1:14" ht="12.75">
      <c r="A60" s="76"/>
      <c r="B60" s="77"/>
      <c r="C60" s="85">
        <v>2005</v>
      </c>
      <c r="D60" s="46">
        <v>1239.2304</v>
      </c>
      <c r="E60" s="46">
        <v>4543.1949300000015</v>
      </c>
      <c r="F60" s="46">
        <v>4263.64352</v>
      </c>
      <c r="G60" s="46">
        <v>3639.759359999994</v>
      </c>
      <c r="H60" s="46">
        <v>2698.530140000006</v>
      </c>
      <c r="I60" s="46">
        <v>1767.9260099999954</v>
      </c>
      <c r="J60" s="46">
        <v>1554.81446</v>
      </c>
      <c r="K60" s="46">
        <v>1368.168029999998</v>
      </c>
      <c r="L60" s="46">
        <v>1044.378280000003</v>
      </c>
      <c r="M60" s="46">
        <v>1076.870919999085</v>
      </c>
      <c r="N60" s="146">
        <f aca="true" t="shared" si="6" ref="N60:N69">SUM(D60:M60)</f>
        <v>23196.516049999085</v>
      </c>
    </row>
    <row r="61" spans="1:14" ht="12.75">
      <c r="A61" s="76"/>
      <c r="B61" s="77"/>
      <c r="C61" s="85">
        <v>2006</v>
      </c>
      <c r="D61" s="96"/>
      <c r="E61" s="46">
        <v>1372.35413</v>
      </c>
      <c r="F61" s="46">
        <v>4274.235659999999</v>
      </c>
      <c r="G61" s="46">
        <v>3601.555739999999</v>
      </c>
      <c r="H61" s="46">
        <v>2851.9295199999997</v>
      </c>
      <c r="I61" s="46">
        <v>2255.1233399999974</v>
      </c>
      <c r="J61" s="46">
        <v>1990.550680000002</v>
      </c>
      <c r="K61" s="46">
        <v>1547.0972199999987</v>
      </c>
      <c r="L61" s="46">
        <v>1276.449870000002</v>
      </c>
      <c r="M61" s="46">
        <v>1092.9201799999998</v>
      </c>
      <c r="N61" s="146">
        <f t="shared" si="6"/>
        <v>20262.216339999995</v>
      </c>
    </row>
    <row r="62" spans="1:14" ht="12.75">
      <c r="A62" s="76"/>
      <c r="B62" s="77"/>
      <c r="C62" s="85">
        <v>2007</v>
      </c>
      <c r="D62" s="96"/>
      <c r="E62" s="96"/>
      <c r="F62" s="46">
        <v>1005.3963000000001</v>
      </c>
      <c r="G62" s="46">
        <v>3882.0550100000014</v>
      </c>
      <c r="H62" s="46">
        <v>3595.1126899999986</v>
      </c>
      <c r="I62" s="46">
        <v>2802.598390000001</v>
      </c>
      <c r="J62" s="46">
        <v>2056.371599999997</v>
      </c>
      <c r="K62" s="46">
        <v>1632.5556500000007</v>
      </c>
      <c r="L62" s="46">
        <v>1413.460669999998</v>
      </c>
      <c r="M62" s="46">
        <v>1219.258859767379</v>
      </c>
      <c r="N62" s="146">
        <f t="shared" si="6"/>
        <v>17606.809169767374</v>
      </c>
    </row>
    <row r="63" spans="1:14" ht="12.75">
      <c r="A63" s="76"/>
      <c r="B63" s="77"/>
      <c r="C63" s="85">
        <v>2008</v>
      </c>
      <c r="D63" s="96"/>
      <c r="E63" s="96"/>
      <c r="F63" s="96"/>
      <c r="G63" s="46">
        <v>1181.4818400000001</v>
      </c>
      <c r="H63" s="46">
        <v>3797.09561</v>
      </c>
      <c r="I63" s="46">
        <v>3184.3554600000007</v>
      </c>
      <c r="J63" s="46">
        <v>2546.285840000001</v>
      </c>
      <c r="K63" s="46">
        <v>2040.033979999999</v>
      </c>
      <c r="L63" s="46">
        <v>1861.74982</v>
      </c>
      <c r="M63" s="46">
        <v>1474.1024599717691</v>
      </c>
      <c r="N63" s="146">
        <f t="shared" si="6"/>
        <v>16085.10500997177</v>
      </c>
    </row>
    <row r="64" spans="1:14" ht="12.75">
      <c r="A64" s="74"/>
      <c r="B64" s="77"/>
      <c r="C64" s="85">
        <v>2009</v>
      </c>
      <c r="D64" s="96"/>
      <c r="E64" s="96"/>
      <c r="F64" s="96"/>
      <c r="G64" s="96"/>
      <c r="H64" s="46">
        <v>960.1983200000001</v>
      </c>
      <c r="I64" s="46">
        <v>3108.8950799999966</v>
      </c>
      <c r="J64" s="46">
        <v>2424.8538400000034</v>
      </c>
      <c r="K64" s="46">
        <v>1777.089930000001</v>
      </c>
      <c r="L64" s="46">
        <v>1488.5817499999991</v>
      </c>
      <c r="M64" s="46">
        <v>1355.5204199680238</v>
      </c>
      <c r="N64" s="146">
        <f t="shared" si="6"/>
        <v>11115.139339968024</v>
      </c>
    </row>
    <row r="65" spans="1:14" ht="12.75">
      <c r="A65" s="76"/>
      <c r="B65" s="77"/>
      <c r="C65" s="85">
        <v>2010</v>
      </c>
      <c r="D65" s="96"/>
      <c r="E65" s="96"/>
      <c r="F65" s="96"/>
      <c r="G65" s="96"/>
      <c r="H65" s="96"/>
      <c r="I65" s="46">
        <v>1133.70698</v>
      </c>
      <c r="J65" s="46">
        <v>3527.5445999999997</v>
      </c>
      <c r="K65" s="46">
        <v>2891.69436</v>
      </c>
      <c r="L65" s="46">
        <v>2560.507569999998</v>
      </c>
      <c r="M65" s="46">
        <v>2457.8896152556044</v>
      </c>
      <c r="N65" s="146">
        <f t="shared" si="6"/>
        <v>12571.343125255602</v>
      </c>
    </row>
    <row r="66" spans="1:14" ht="12.75">
      <c r="A66" s="76"/>
      <c r="B66" s="77"/>
      <c r="C66" s="85">
        <v>2011</v>
      </c>
      <c r="D66" s="96"/>
      <c r="E66" s="96"/>
      <c r="F66" s="96"/>
      <c r="G66" s="96"/>
      <c r="H66" s="96"/>
      <c r="I66" s="96"/>
      <c r="J66" s="46">
        <v>1075.23194</v>
      </c>
      <c r="K66" s="46">
        <v>3331.55974</v>
      </c>
      <c r="L66" s="46">
        <v>3063.8552</v>
      </c>
      <c r="M66" s="46">
        <v>2700.2582300381873</v>
      </c>
      <c r="N66" s="146">
        <f t="shared" si="6"/>
        <v>10170.905110038188</v>
      </c>
    </row>
    <row r="67" spans="1:14" ht="12.75">
      <c r="A67" s="76"/>
      <c r="B67" s="77"/>
      <c r="C67" s="85">
        <v>2012</v>
      </c>
      <c r="D67" s="96"/>
      <c r="E67" s="96"/>
      <c r="F67" s="96"/>
      <c r="G67" s="96"/>
      <c r="H67" s="96"/>
      <c r="I67" s="96"/>
      <c r="J67" s="96"/>
      <c r="K67" s="46">
        <v>928.1779199999991</v>
      </c>
      <c r="L67" s="46">
        <v>3260.885499999999</v>
      </c>
      <c r="M67" s="46">
        <v>2374.800940026855</v>
      </c>
      <c r="N67" s="146">
        <f t="shared" si="6"/>
        <v>6563.864360026853</v>
      </c>
    </row>
    <row r="68" spans="1:14" ht="12.75">
      <c r="A68" s="76"/>
      <c r="B68" s="77"/>
      <c r="C68" s="85">
        <v>2013</v>
      </c>
      <c r="D68" s="96"/>
      <c r="E68" s="96"/>
      <c r="F68" s="96"/>
      <c r="G68" s="96"/>
      <c r="H68" s="96"/>
      <c r="I68" s="96"/>
      <c r="J68" s="96"/>
      <c r="K68" s="96"/>
      <c r="L68" s="46">
        <v>1002.3842099999999</v>
      </c>
      <c r="M68" s="46">
        <v>3740.906359986909</v>
      </c>
      <c r="N68" s="146">
        <f t="shared" si="6"/>
        <v>4743.290569986909</v>
      </c>
    </row>
    <row r="69" spans="1:14" ht="13.5" thickBot="1">
      <c r="A69" s="76"/>
      <c r="B69" s="77"/>
      <c r="C69" s="85">
        <v>2014</v>
      </c>
      <c r="D69" s="95"/>
      <c r="E69" s="95"/>
      <c r="F69" s="95"/>
      <c r="G69" s="95"/>
      <c r="H69" s="95"/>
      <c r="I69" s="95"/>
      <c r="J69" s="95"/>
      <c r="K69" s="95"/>
      <c r="L69" s="95"/>
      <c r="M69" s="47">
        <v>1074.65044</v>
      </c>
      <c r="N69" s="146">
        <f t="shared" si="6"/>
        <v>1074.65044</v>
      </c>
    </row>
    <row r="70" spans="1:14" ht="13.5" thickTop="1">
      <c r="A70" s="76"/>
      <c r="B70" s="112" t="s">
        <v>147</v>
      </c>
      <c r="C70" s="112"/>
      <c r="D70" s="142">
        <f aca="true" t="shared" si="7" ref="D70:M70">SUM(D59:D69)</f>
        <v>43248.22649999779</v>
      </c>
      <c r="E70" s="142">
        <f t="shared" si="7"/>
        <v>43206.881760001175</v>
      </c>
      <c r="F70" s="142">
        <f t="shared" si="7"/>
        <v>44536.30908999979</v>
      </c>
      <c r="G70" s="142">
        <f t="shared" si="7"/>
        <v>44043.75350999879</v>
      </c>
      <c r="H70" s="142">
        <f t="shared" si="7"/>
        <v>44208.10617000007</v>
      </c>
      <c r="I70" s="142">
        <f t="shared" si="7"/>
        <v>43109.65084000039</v>
      </c>
      <c r="J70" s="142">
        <f t="shared" si="7"/>
        <v>42855.908559999225</v>
      </c>
      <c r="K70" s="142">
        <f t="shared" si="7"/>
        <v>42699.163090000206</v>
      </c>
      <c r="L70" s="142">
        <f t="shared" si="7"/>
        <v>43294.967899999894</v>
      </c>
      <c r="M70" s="142">
        <f t="shared" si="7"/>
        <v>42060.17804500675</v>
      </c>
      <c r="N70" s="23"/>
    </row>
    <row r="71" spans="1:14" ht="12.75">
      <c r="A71" s="76"/>
      <c r="B71" s="77"/>
      <c r="C71" s="77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23"/>
    </row>
    <row r="72" spans="1:14" ht="12.75">
      <c r="A72" s="76"/>
      <c r="B72" s="102" t="s">
        <v>244</v>
      </c>
      <c r="C72" s="102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23"/>
    </row>
    <row r="73" spans="1:14" ht="12.75">
      <c r="A73" s="76"/>
      <c r="B73" s="77"/>
      <c r="C73" s="85" t="s">
        <v>352</v>
      </c>
      <c r="D73" s="46">
        <v>8008.800790000002</v>
      </c>
      <c r="E73" s="46">
        <v>-13091.498560000024</v>
      </c>
      <c r="F73" s="46">
        <v>-14983.30065790941</v>
      </c>
      <c r="G73" s="46">
        <v>-16963.0687200167</v>
      </c>
      <c r="H73" s="46">
        <v>-15306.574507488638</v>
      </c>
      <c r="I73" s="46">
        <v>-11789.08899242571</v>
      </c>
      <c r="J73" s="46">
        <v>11276.681000000011</v>
      </c>
      <c r="K73" s="46">
        <v>-3814.1422877551468</v>
      </c>
      <c r="L73" s="46">
        <v>-6623.096</v>
      </c>
      <c r="M73" s="46">
        <v>-3899.618687322248</v>
      </c>
      <c r="N73" s="23"/>
    </row>
    <row r="74" spans="1:14" ht="12.75">
      <c r="A74" s="76"/>
      <c r="B74" s="77"/>
      <c r="C74" s="85">
        <v>2005</v>
      </c>
      <c r="D74" s="46">
        <v>2746.361</v>
      </c>
      <c r="E74" s="46">
        <v>9114.793</v>
      </c>
      <c r="F74" s="46">
        <v>5138.490976104001</v>
      </c>
      <c r="G74" s="46">
        <v>1367.22201076</v>
      </c>
      <c r="H74" s="46">
        <v>-543.0192362639998</v>
      </c>
      <c r="I74" s="46">
        <v>-3013.8407078</v>
      </c>
      <c r="J74" s="46">
        <v>-625.7010000000008</v>
      </c>
      <c r="K74" s="46">
        <v>15.681669800082055</v>
      </c>
      <c r="L74" s="46">
        <v>-321.0909999999998</v>
      </c>
      <c r="M74" s="46">
        <v>1327.2812823693175</v>
      </c>
      <c r="N74" s="146">
        <f aca="true" t="shared" si="8" ref="N74:N83">SUM(D74:M74)</f>
        <v>15206.177994969396</v>
      </c>
    </row>
    <row r="75" spans="1:14" ht="12.75">
      <c r="A75" s="76"/>
      <c r="B75" s="77"/>
      <c r="C75" s="85">
        <v>2006</v>
      </c>
      <c r="D75" s="96"/>
      <c r="E75" s="46">
        <v>1798.242</v>
      </c>
      <c r="F75" s="46">
        <v>9412.137345756</v>
      </c>
      <c r="G75" s="46">
        <v>4364.110654231999</v>
      </c>
      <c r="H75" s="46">
        <v>-1541.04101725</v>
      </c>
      <c r="I75" s="46">
        <v>335.06107599999973</v>
      </c>
      <c r="J75" s="46">
        <v>1267.0869999999998</v>
      </c>
      <c r="K75" s="46">
        <v>652.1777465255321</v>
      </c>
      <c r="L75" s="46">
        <v>-23.884</v>
      </c>
      <c r="M75" s="46">
        <v>90.5904375834489</v>
      </c>
      <c r="N75" s="146">
        <f t="shared" si="8"/>
        <v>16354.481242846981</v>
      </c>
    </row>
    <row r="76" spans="1:14" ht="12.75">
      <c r="A76" s="76"/>
      <c r="B76" s="77"/>
      <c r="C76" s="85">
        <v>2007</v>
      </c>
      <c r="D76" s="96"/>
      <c r="E76" s="96"/>
      <c r="F76" s="46">
        <v>2243.6135048779897</v>
      </c>
      <c r="G76" s="46">
        <v>7168.9559128847795</v>
      </c>
      <c r="H76" s="46">
        <v>4603.51664804416</v>
      </c>
      <c r="I76" s="46">
        <v>1098.4155708260594</v>
      </c>
      <c r="J76" s="46">
        <v>-170.54299999999898</v>
      </c>
      <c r="K76" s="46">
        <v>137.3039820228941</v>
      </c>
      <c r="L76" s="46">
        <v>-436.1209999999996</v>
      </c>
      <c r="M76" s="46">
        <v>770.279758327385</v>
      </c>
      <c r="N76" s="146">
        <f t="shared" si="8"/>
        <v>15415.421376983268</v>
      </c>
    </row>
    <row r="77" spans="1:14" ht="12.75">
      <c r="A77" s="76"/>
      <c r="B77" s="77"/>
      <c r="C77" s="85">
        <v>2008</v>
      </c>
      <c r="D77" s="96"/>
      <c r="E77" s="96"/>
      <c r="F77" s="96"/>
      <c r="G77" s="46">
        <v>720.1175000000001</v>
      </c>
      <c r="H77" s="46">
        <v>7992.315091355999</v>
      </c>
      <c r="I77" s="46">
        <v>3912.447481724</v>
      </c>
      <c r="J77" s="46">
        <v>545.016</v>
      </c>
      <c r="K77" s="46">
        <v>1442.486168991478</v>
      </c>
      <c r="L77" s="46">
        <v>-136.94799999999992</v>
      </c>
      <c r="M77" s="46">
        <v>1010.9620134322073</v>
      </c>
      <c r="N77" s="146">
        <f t="shared" si="8"/>
        <v>15486.396255503683</v>
      </c>
    </row>
    <row r="78" spans="1:14" ht="12.75">
      <c r="A78" s="76"/>
      <c r="B78" s="77"/>
      <c r="C78" s="85">
        <v>2009</v>
      </c>
      <c r="D78" s="96"/>
      <c r="E78" s="96"/>
      <c r="F78" s="96"/>
      <c r="G78" s="96"/>
      <c r="H78" s="46">
        <v>1739.481</v>
      </c>
      <c r="I78" s="46">
        <v>6178.961023</v>
      </c>
      <c r="J78" s="46">
        <v>-52.16000000000008</v>
      </c>
      <c r="K78" s="46">
        <v>-255.95170993837903</v>
      </c>
      <c r="L78" s="46">
        <v>1976.201</v>
      </c>
      <c r="M78" s="46">
        <v>866.5543541066612</v>
      </c>
      <c r="N78" s="146">
        <f t="shared" si="8"/>
        <v>10453.085667168281</v>
      </c>
    </row>
    <row r="79" spans="1:14" ht="12.75">
      <c r="A79" s="76"/>
      <c r="B79" s="77"/>
      <c r="C79" s="85">
        <v>2010</v>
      </c>
      <c r="D79" s="96"/>
      <c r="E79" s="96"/>
      <c r="F79" s="96"/>
      <c r="G79" s="96"/>
      <c r="H79" s="96"/>
      <c r="I79" s="46">
        <v>1322.711</v>
      </c>
      <c r="J79" s="46">
        <v>6707.567</v>
      </c>
      <c r="K79" s="46">
        <v>3443.7502844847613</v>
      </c>
      <c r="L79" s="46">
        <v>-42.036</v>
      </c>
      <c r="M79" s="46">
        <v>1969.5535514958474</v>
      </c>
      <c r="N79" s="146">
        <f t="shared" si="8"/>
        <v>13401.545835980607</v>
      </c>
    </row>
    <row r="80" spans="1:14" ht="12.75">
      <c r="A80" s="76"/>
      <c r="B80" s="77"/>
      <c r="C80" s="85">
        <v>2011</v>
      </c>
      <c r="D80" s="96"/>
      <c r="E80" s="96"/>
      <c r="F80" s="96"/>
      <c r="G80" s="96"/>
      <c r="H80" s="96"/>
      <c r="I80" s="96"/>
      <c r="J80" s="46">
        <v>748.314</v>
      </c>
      <c r="K80" s="46">
        <v>4610.472913524508</v>
      </c>
      <c r="L80" s="46">
        <v>4019.563</v>
      </c>
      <c r="M80" s="46">
        <v>1229.486876525709</v>
      </c>
      <c r="N80" s="146">
        <f t="shared" si="8"/>
        <v>10607.836790050216</v>
      </c>
    </row>
    <row r="81" spans="1:14" ht="12.75">
      <c r="A81" s="76"/>
      <c r="B81" s="77"/>
      <c r="C81" s="85">
        <v>2012</v>
      </c>
      <c r="D81" s="96"/>
      <c r="E81" s="96"/>
      <c r="F81" s="96"/>
      <c r="G81" s="96"/>
      <c r="H81" s="96"/>
      <c r="I81" s="96"/>
      <c r="J81" s="96"/>
      <c r="K81" s="46">
        <v>821.3922324131731</v>
      </c>
      <c r="L81" s="46">
        <v>4150.292</v>
      </c>
      <c r="M81" s="46">
        <v>2365.836403244201</v>
      </c>
      <c r="N81" s="146">
        <f t="shared" si="8"/>
        <v>7337.520635657374</v>
      </c>
    </row>
    <row r="82" spans="1:14" ht="12.75">
      <c r="A82" s="76"/>
      <c r="B82" s="77"/>
      <c r="C82" s="85">
        <v>2013</v>
      </c>
      <c r="D82" s="96"/>
      <c r="E82" s="96"/>
      <c r="F82" s="96"/>
      <c r="G82" s="96"/>
      <c r="H82" s="96"/>
      <c r="I82" s="96"/>
      <c r="J82" s="96"/>
      <c r="K82" s="96"/>
      <c r="L82" s="46">
        <v>1070.859</v>
      </c>
      <c r="M82" s="46">
        <v>6687.162189761169</v>
      </c>
      <c r="N82" s="146">
        <f t="shared" si="8"/>
        <v>7758.02118976117</v>
      </c>
    </row>
    <row r="83" spans="1:14" ht="13.5" thickBot="1">
      <c r="A83" s="76"/>
      <c r="B83" s="77"/>
      <c r="C83" s="85">
        <v>2014</v>
      </c>
      <c r="D83" s="95"/>
      <c r="E83" s="95"/>
      <c r="F83" s="95"/>
      <c r="G83" s="95"/>
      <c r="H83" s="95"/>
      <c r="I83" s="95"/>
      <c r="J83" s="95"/>
      <c r="K83" s="95"/>
      <c r="L83" s="95"/>
      <c r="M83" s="47">
        <v>213.70190492288842</v>
      </c>
      <c r="N83" s="146">
        <f t="shared" si="8"/>
        <v>213.70190492288842</v>
      </c>
    </row>
    <row r="84" spans="1:14" ht="13.5" thickTop="1">
      <c r="A84" s="76"/>
      <c r="B84" s="112" t="s">
        <v>147</v>
      </c>
      <c r="C84" s="112"/>
      <c r="D84" s="142">
        <f aca="true" t="shared" si="9" ref="D84:M84">SUM(D73:D83)</f>
        <v>10755.161790000002</v>
      </c>
      <c r="E84" s="142">
        <f t="shared" si="9"/>
        <v>-2178.463560000024</v>
      </c>
      <c r="F84" s="142">
        <f t="shared" si="9"/>
        <v>1810.941168828579</v>
      </c>
      <c r="G84" s="142">
        <f t="shared" si="9"/>
        <v>-3342.6626421399214</v>
      </c>
      <c r="H84" s="142">
        <f t="shared" si="9"/>
        <v>-3055.3220216024793</v>
      </c>
      <c r="I84" s="142">
        <f t="shared" si="9"/>
        <v>-1955.3335486756507</v>
      </c>
      <c r="J84" s="142">
        <f t="shared" si="9"/>
        <v>19696.26100000001</v>
      </c>
      <c r="K84" s="142">
        <f t="shared" si="9"/>
        <v>7053.171000068904</v>
      </c>
      <c r="L84" s="142">
        <f t="shared" si="9"/>
        <v>3633.739000000002</v>
      </c>
      <c r="M84" s="142">
        <f t="shared" si="9"/>
        <v>12631.790084446588</v>
      </c>
      <c r="N84" s="23"/>
    </row>
    <row r="85" spans="1:14" ht="12.75">
      <c r="A85" s="76"/>
      <c r="B85" s="77"/>
      <c r="C85" s="77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23"/>
    </row>
    <row r="86" spans="1:14" ht="12.75">
      <c r="A86" s="76"/>
      <c r="B86" s="102" t="s">
        <v>274</v>
      </c>
      <c r="C86" s="102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23"/>
    </row>
    <row r="87" spans="1:14" ht="12.75">
      <c r="A87" s="76"/>
      <c r="B87" s="77"/>
      <c r="C87" s="85" t="s">
        <v>352</v>
      </c>
      <c r="D87" s="46">
        <v>1804</v>
      </c>
      <c r="E87" s="46">
        <v>369</v>
      </c>
      <c r="F87" s="46">
        <v>193</v>
      </c>
      <c r="G87" s="46">
        <v>107</v>
      </c>
      <c r="H87" s="46">
        <v>105</v>
      </c>
      <c r="I87" s="46">
        <v>67</v>
      </c>
      <c r="J87" s="46">
        <v>57</v>
      </c>
      <c r="K87" s="46">
        <v>367</v>
      </c>
      <c r="L87" s="46">
        <v>419</v>
      </c>
      <c r="M87" s="46">
        <v>-267</v>
      </c>
      <c r="N87" s="23"/>
    </row>
    <row r="88" spans="1:14" ht="12.75">
      <c r="A88" s="76"/>
      <c r="B88" s="77"/>
      <c r="C88" s="85">
        <v>2005</v>
      </c>
      <c r="D88" s="46">
        <v>1607</v>
      </c>
      <c r="E88" s="46">
        <v>1598</v>
      </c>
      <c r="F88" s="46">
        <v>190</v>
      </c>
      <c r="G88" s="46">
        <v>65</v>
      </c>
      <c r="H88" s="46">
        <v>50</v>
      </c>
      <c r="I88" s="46">
        <v>15</v>
      </c>
      <c r="J88" s="46">
        <v>11</v>
      </c>
      <c r="K88" s="46">
        <v>22</v>
      </c>
      <c r="L88" s="46">
        <v>14</v>
      </c>
      <c r="M88" s="46">
        <v>28</v>
      </c>
      <c r="N88" s="146">
        <f aca="true" t="shared" si="10" ref="N88:N96">SUM(D88:M88)</f>
        <v>3600</v>
      </c>
    </row>
    <row r="89" spans="1:14" ht="12.75">
      <c r="A89" s="76"/>
      <c r="B89" s="77"/>
      <c r="C89" s="85">
        <v>2006</v>
      </c>
      <c r="D89" s="96"/>
      <c r="E89" s="46">
        <v>1538</v>
      </c>
      <c r="F89" s="46">
        <v>1288</v>
      </c>
      <c r="G89" s="46">
        <v>153</v>
      </c>
      <c r="H89" s="46">
        <v>76</v>
      </c>
      <c r="I89" s="46">
        <v>37</v>
      </c>
      <c r="J89" s="46">
        <v>28</v>
      </c>
      <c r="K89" s="46">
        <v>16</v>
      </c>
      <c r="L89" s="46">
        <v>15</v>
      </c>
      <c r="M89" s="46">
        <v>14</v>
      </c>
      <c r="N89" s="146">
        <f t="shared" si="10"/>
        <v>3165</v>
      </c>
    </row>
    <row r="90" spans="1:14" ht="12.75">
      <c r="A90" s="76"/>
      <c r="B90" s="77"/>
      <c r="C90" s="85">
        <v>2007</v>
      </c>
      <c r="D90" s="96"/>
      <c r="E90" s="96"/>
      <c r="F90" s="46">
        <v>1549</v>
      </c>
      <c r="G90" s="46">
        <v>1242</v>
      </c>
      <c r="H90" s="46">
        <v>198</v>
      </c>
      <c r="I90" s="46">
        <v>45</v>
      </c>
      <c r="J90" s="46">
        <v>12</v>
      </c>
      <c r="K90" s="46">
        <v>16</v>
      </c>
      <c r="L90" s="46">
        <v>21</v>
      </c>
      <c r="M90" s="46">
        <v>24</v>
      </c>
      <c r="N90" s="146">
        <f t="shared" si="10"/>
        <v>3107</v>
      </c>
    </row>
    <row r="91" spans="1:14" ht="12.75">
      <c r="A91" s="76"/>
      <c r="B91" s="77"/>
      <c r="C91" s="85">
        <v>2008</v>
      </c>
      <c r="D91" s="96"/>
      <c r="E91" s="96"/>
      <c r="F91" s="96"/>
      <c r="G91" s="46">
        <v>1260</v>
      </c>
      <c r="H91" s="46">
        <v>1220</v>
      </c>
      <c r="I91" s="46">
        <v>205</v>
      </c>
      <c r="J91" s="46">
        <v>28</v>
      </c>
      <c r="K91" s="46">
        <v>33</v>
      </c>
      <c r="L91" s="46">
        <v>17</v>
      </c>
      <c r="M91" s="46">
        <v>20</v>
      </c>
      <c r="N91" s="146">
        <f t="shared" si="10"/>
        <v>2783</v>
      </c>
    </row>
    <row r="92" spans="1:14" ht="12.75">
      <c r="A92" s="76"/>
      <c r="B92" s="77"/>
      <c r="C92" s="85">
        <v>2009</v>
      </c>
      <c r="D92" s="96"/>
      <c r="E92" s="96"/>
      <c r="F92" s="96"/>
      <c r="G92" s="96"/>
      <c r="H92" s="46">
        <v>1017</v>
      </c>
      <c r="I92" s="46">
        <v>955</v>
      </c>
      <c r="J92" s="46">
        <v>115</v>
      </c>
      <c r="K92" s="46">
        <v>41</v>
      </c>
      <c r="L92" s="46">
        <v>30</v>
      </c>
      <c r="M92" s="46">
        <v>33</v>
      </c>
      <c r="N92" s="146">
        <f t="shared" si="10"/>
        <v>2191</v>
      </c>
    </row>
    <row r="93" spans="1:14" ht="12.75">
      <c r="A93" s="76"/>
      <c r="B93" s="77"/>
      <c r="C93" s="85">
        <v>2010</v>
      </c>
      <c r="D93" s="96"/>
      <c r="E93" s="96"/>
      <c r="F93" s="96"/>
      <c r="G93" s="96"/>
      <c r="H93" s="96"/>
      <c r="I93" s="46">
        <v>997</v>
      </c>
      <c r="J93" s="46">
        <v>948</v>
      </c>
      <c r="K93" s="46">
        <v>133</v>
      </c>
      <c r="L93" s="46">
        <v>52</v>
      </c>
      <c r="M93" s="46">
        <v>36</v>
      </c>
      <c r="N93" s="146">
        <f t="shared" si="10"/>
        <v>2166</v>
      </c>
    </row>
    <row r="94" spans="1:14" ht="12.75">
      <c r="A94" s="76"/>
      <c r="B94" s="77"/>
      <c r="C94" s="85">
        <v>2011</v>
      </c>
      <c r="D94" s="96"/>
      <c r="E94" s="96"/>
      <c r="F94" s="96"/>
      <c r="G94" s="96"/>
      <c r="H94" s="96"/>
      <c r="I94" s="96"/>
      <c r="J94" s="46">
        <v>930</v>
      </c>
      <c r="K94" s="46">
        <v>978</v>
      </c>
      <c r="L94" s="46">
        <v>128</v>
      </c>
      <c r="M94" s="46">
        <v>71</v>
      </c>
      <c r="N94" s="146">
        <f t="shared" si="10"/>
        <v>2107</v>
      </c>
    </row>
    <row r="95" spans="1:14" ht="12.75">
      <c r="A95" s="76"/>
      <c r="B95" s="77"/>
      <c r="C95" s="85">
        <v>2012</v>
      </c>
      <c r="D95" s="96"/>
      <c r="E95" s="96"/>
      <c r="F95" s="96"/>
      <c r="G95" s="96"/>
      <c r="H95" s="96"/>
      <c r="I95" s="96"/>
      <c r="J95" s="96"/>
      <c r="K95" s="46">
        <v>1035</v>
      </c>
      <c r="L95" s="46">
        <v>831</v>
      </c>
      <c r="M95" s="46">
        <v>116</v>
      </c>
      <c r="N95" s="146">
        <f t="shared" si="10"/>
        <v>1982</v>
      </c>
    </row>
    <row r="96" spans="1:14" ht="12.75">
      <c r="A96" s="76"/>
      <c r="B96" s="77"/>
      <c r="C96" s="85">
        <v>2013</v>
      </c>
      <c r="D96" s="96"/>
      <c r="E96" s="96"/>
      <c r="F96" s="96"/>
      <c r="G96" s="96"/>
      <c r="H96" s="96"/>
      <c r="I96" s="96"/>
      <c r="J96" s="96"/>
      <c r="K96" s="96"/>
      <c r="L96" s="46">
        <v>1097</v>
      </c>
      <c r="M96" s="46">
        <v>790</v>
      </c>
      <c r="N96" s="146">
        <f t="shared" si="10"/>
        <v>1887</v>
      </c>
    </row>
    <row r="97" spans="1:14" ht="13.5" thickBot="1">
      <c r="A97" s="76"/>
      <c r="B97" s="77"/>
      <c r="C97" s="85">
        <v>2014</v>
      </c>
      <c r="D97" s="95"/>
      <c r="E97" s="95"/>
      <c r="F97" s="95"/>
      <c r="G97" s="95"/>
      <c r="H97" s="95"/>
      <c r="I97" s="95"/>
      <c r="J97" s="95"/>
      <c r="K97" s="95"/>
      <c r="L97" s="95"/>
      <c r="M97" s="47">
        <v>1021</v>
      </c>
      <c r="N97" s="146"/>
    </row>
    <row r="98" spans="1:14" ht="13.5" thickTop="1">
      <c r="A98" s="72"/>
      <c r="B98" s="149" t="s">
        <v>147</v>
      </c>
      <c r="C98" s="149"/>
      <c r="D98" s="148">
        <f aca="true" t="shared" si="11" ref="D98:M98">SUM(D87:D97)</f>
        <v>3411</v>
      </c>
      <c r="E98" s="148">
        <f t="shared" si="11"/>
        <v>3505</v>
      </c>
      <c r="F98" s="148">
        <f t="shared" si="11"/>
        <v>3220</v>
      </c>
      <c r="G98" s="148">
        <f t="shared" si="11"/>
        <v>2827</v>
      </c>
      <c r="H98" s="148">
        <f t="shared" si="11"/>
        <v>2666</v>
      </c>
      <c r="I98" s="148">
        <f t="shared" si="11"/>
        <v>2321</v>
      </c>
      <c r="J98" s="148">
        <f t="shared" si="11"/>
        <v>2129</v>
      </c>
      <c r="K98" s="148">
        <f t="shared" si="11"/>
        <v>2641</v>
      </c>
      <c r="L98" s="148">
        <f t="shared" si="11"/>
        <v>2624</v>
      </c>
      <c r="M98" s="148">
        <f t="shared" si="11"/>
        <v>1886</v>
      </c>
      <c r="N98" s="65"/>
    </row>
  </sheetData>
  <sheetProtection/>
  <mergeCells count="2">
    <mergeCell ref="D4:N4"/>
    <mergeCell ref="D54:N5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98"/>
  <sheetViews>
    <sheetView zoomScale="90" zoomScaleNormal="90" zoomScalePageLayoutView="0" workbookViewId="0" topLeftCell="A1">
      <selection activeCell="A3" sqref="A3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40.83203125" style="11" customWidth="1"/>
    <col min="4" max="14" width="15.83203125" style="11" customWidth="1"/>
    <col min="15" max="16384" width="9.33203125" style="11" customWidth="1"/>
  </cols>
  <sheetData>
    <row r="1" ht="15">
      <c r="A1" s="119" t="s">
        <v>268</v>
      </c>
    </row>
    <row r="2" ht="12">
      <c r="A2" s="11" t="s">
        <v>349</v>
      </c>
    </row>
    <row r="4" spans="1:14" ht="12.75">
      <c r="A4" s="155" t="s">
        <v>142</v>
      </c>
      <c r="B4" s="156"/>
      <c r="C4" s="156"/>
      <c r="D4" s="184" t="s">
        <v>68</v>
      </c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12.75">
      <c r="A5" s="132"/>
      <c r="B5" s="131"/>
      <c r="C5" s="131"/>
      <c r="D5" s="134">
        <v>2005</v>
      </c>
      <c r="E5" s="134">
        <v>2006</v>
      </c>
      <c r="F5" s="134">
        <v>2007</v>
      </c>
      <c r="G5" s="134">
        <v>2008</v>
      </c>
      <c r="H5" s="134">
        <v>2009</v>
      </c>
      <c r="I5" s="134">
        <v>2010</v>
      </c>
      <c r="J5" s="134">
        <v>2011</v>
      </c>
      <c r="K5" s="134">
        <v>2012</v>
      </c>
      <c r="L5" s="134">
        <v>2013</v>
      </c>
      <c r="M5" s="134">
        <v>2014</v>
      </c>
      <c r="N5" s="136" t="s">
        <v>4</v>
      </c>
    </row>
    <row r="6" spans="1:14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2.75">
      <c r="A7" s="74" t="s">
        <v>276</v>
      </c>
      <c r="B7" s="77"/>
      <c r="C7" s="77"/>
      <c r="D7" s="7"/>
      <c r="E7" s="7"/>
      <c r="F7" s="7"/>
      <c r="G7" s="7"/>
      <c r="H7" s="7"/>
      <c r="I7" s="7"/>
      <c r="J7" s="7"/>
      <c r="K7" s="7"/>
      <c r="L7" s="7"/>
      <c r="M7" s="7"/>
      <c r="N7" s="81"/>
    </row>
    <row r="8" spans="1:14" ht="12.75">
      <c r="A8" s="74"/>
      <c r="B8" s="77" t="s">
        <v>91</v>
      </c>
      <c r="C8" s="77"/>
      <c r="D8" s="7"/>
      <c r="E8" s="7"/>
      <c r="F8" s="7"/>
      <c r="G8" s="7"/>
      <c r="H8" s="7"/>
      <c r="I8" s="7"/>
      <c r="J8" s="7"/>
      <c r="K8" s="7"/>
      <c r="L8" s="7"/>
      <c r="M8" s="7"/>
      <c r="N8" s="81"/>
    </row>
    <row r="9" spans="1:14" ht="12">
      <c r="A9" s="76"/>
      <c r="B9" s="77"/>
      <c r="C9" s="85" t="s">
        <v>352</v>
      </c>
      <c r="D9" s="46">
        <v>13286.595530000133</v>
      </c>
      <c r="E9" s="46">
        <v>13215.96574</v>
      </c>
      <c r="F9" s="46">
        <v>10563.615609999899</v>
      </c>
      <c r="G9" s="46">
        <v>10223.638469999978</v>
      </c>
      <c r="H9" s="46">
        <v>9485.377710000024</v>
      </c>
      <c r="I9" s="46">
        <v>9202.775359999992</v>
      </c>
      <c r="J9" s="46">
        <v>8666.106690000019</v>
      </c>
      <c r="K9" s="46">
        <v>8215.574050000012</v>
      </c>
      <c r="L9" s="46">
        <v>8204.97323</v>
      </c>
      <c r="M9" s="46">
        <v>5852.416839994549</v>
      </c>
      <c r="N9" s="21"/>
    </row>
    <row r="10" spans="1:14" ht="12.75">
      <c r="A10" s="76"/>
      <c r="B10" s="77"/>
      <c r="C10" s="85">
        <v>2005</v>
      </c>
      <c r="D10" s="46">
        <v>155.25328000000002</v>
      </c>
      <c r="E10" s="46">
        <v>2159.31263</v>
      </c>
      <c r="F10" s="46">
        <v>2770.89284</v>
      </c>
      <c r="G10" s="46">
        <v>1886.80983</v>
      </c>
      <c r="H10" s="46">
        <v>1555.4161400000007</v>
      </c>
      <c r="I10" s="46">
        <v>1197.71138</v>
      </c>
      <c r="J10" s="46">
        <v>1202.018469999999</v>
      </c>
      <c r="K10" s="46">
        <v>1031.203960000001</v>
      </c>
      <c r="L10" s="46">
        <v>987.7561</v>
      </c>
      <c r="M10" s="46">
        <v>960.537099999941</v>
      </c>
      <c r="N10" s="146">
        <f aca="true" t="shared" si="0" ref="N10:N19">SUM(D10:M10)</f>
        <v>13906.911729999943</v>
      </c>
    </row>
    <row r="11" spans="1:14" ht="12.75">
      <c r="A11" s="76"/>
      <c r="B11" s="77"/>
      <c r="C11" s="85">
        <v>2006</v>
      </c>
      <c r="D11" s="96"/>
      <c r="E11" s="46">
        <v>181.70655</v>
      </c>
      <c r="F11" s="46">
        <v>2171.79095</v>
      </c>
      <c r="G11" s="46">
        <v>2408.4112500000006</v>
      </c>
      <c r="H11" s="46">
        <v>1649.9565400000001</v>
      </c>
      <c r="I11" s="46">
        <v>1358.6265999999998</v>
      </c>
      <c r="J11" s="46">
        <v>969.962530000001</v>
      </c>
      <c r="K11" s="46">
        <v>983.8907099999989</v>
      </c>
      <c r="L11" s="46">
        <v>963.509440000001</v>
      </c>
      <c r="M11" s="46">
        <v>823.2638699999991</v>
      </c>
      <c r="N11" s="146">
        <f t="shared" si="0"/>
        <v>11511.118440000002</v>
      </c>
    </row>
    <row r="12" spans="1:14" ht="12.75">
      <c r="A12" s="76"/>
      <c r="B12" s="77"/>
      <c r="C12" s="85">
        <v>2007</v>
      </c>
      <c r="D12" s="96"/>
      <c r="E12" s="96"/>
      <c r="F12" s="46">
        <v>210.80907000000002</v>
      </c>
      <c r="G12" s="46">
        <v>2102.6156799999994</v>
      </c>
      <c r="H12" s="46">
        <v>2417.32458</v>
      </c>
      <c r="I12" s="46">
        <v>2102.517510000001</v>
      </c>
      <c r="J12" s="46">
        <v>1312.763199999999</v>
      </c>
      <c r="K12" s="46">
        <v>1415.76504</v>
      </c>
      <c r="L12" s="46">
        <v>1189.7315300000002</v>
      </c>
      <c r="M12" s="46">
        <v>956.2584</v>
      </c>
      <c r="N12" s="146">
        <f t="shared" si="0"/>
        <v>11707.785010000001</v>
      </c>
    </row>
    <row r="13" spans="1:14" ht="12.75">
      <c r="A13" s="76"/>
      <c r="B13" s="77"/>
      <c r="C13" s="85">
        <v>2008</v>
      </c>
      <c r="D13" s="96"/>
      <c r="E13" s="96"/>
      <c r="F13" s="96"/>
      <c r="G13" s="46">
        <v>342.71182999999996</v>
      </c>
      <c r="H13" s="46">
        <v>2416.2987</v>
      </c>
      <c r="I13" s="46">
        <v>2302.77625</v>
      </c>
      <c r="J13" s="46">
        <v>1590.3701</v>
      </c>
      <c r="K13" s="46">
        <v>1123.72932</v>
      </c>
      <c r="L13" s="46">
        <v>1107.672410000001</v>
      </c>
      <c r="M13" s="46">
        <v>857.5185199999991</v>
      </c>
      <c r="N13" s="146">
        <f t="shared" si="0"/>
        <v>9741.07713</v>
      </c>
    </row>
    <row r="14" spans="1:14" ht="12.75">
      <c r="A14" s="74"/>
      <c r="B14" s="77"/>
      <c r="C14" s="85">
        <v>2009</v>
      </c>
      <c r="D14" s="96"/>
      <c r="E14" s="96"/>
      <c r="F14" s="96"/>
      <c r="G14" s="96"/>
      <c r="H14" s="46">
        <v>451.88732999999996</v>
      </c>
      <c r="I14" s="46">
        <v>2552.1903799999995</v>
      </c>
      <c r="J14" s="46">
        <v>1979.82389</v>
      </c>
      <c r="K14" s="46">
        <v>1577.81349</v>
      </c>
      <c r="L14" s="46">
        <v>908.03602</v>
      </c>
      <c r="M14" s="46">
        <v>835.1508000000001</v>
      </c>
      <c r="N14" s="146">
        <f t="shared" si="0"/>
        <v>8304.901909999999</v>
      </c>
    </row>
    <row r="15" spans="1:14" ht="12.75">
      <c r="A15" s="76"/>
      <c r="B15" s="77"/>
      <c r="C15" s="85">
        <v>2010</v>
      </c>
      <c r="D15" s="96"/>
      <c r="E15" s="96"/>
      <c r="F15" s="96"/>
      <c r="G15" s="96"/>
      <c r="H15" s="96"/>
      <c r="I15" s="46">
        <v>189.34271999999999</v>
      </c>
      <c r="J15" s="46">
        <v>2533.82381</v>
      </c>
      <c r="K15" s="46">
        <v>2577.92723</v>
      </c>
      <c r="L15" s="46">
        <v>1838.7922799999992</v>
      </c>
      <c r="M15" s="46">
        <v>1574.3964799999999</v>
      </c>
      <c r="N15" s="146">
        <f t="shared" si="0"/>
        <v>8714.282519999999</v>
      </c>
    </row>
    <row r="16" spans="1:14" ht="12.75">
      <c r="A16" s="76"/>
      <c r="B16" s="77"/>
      <c r="C16" s="85">
        <v>2011</v>
      </c>
      <c r="D16" s="96"/>
      <c r="E16" s="96"/>
      <c r="F16" s="96"/>
      <c r="G16" s="96"/>
      <c r="H16" s="96"/>
      <c r="I16" s="96"/>
      <c r="J16" s="46">
        <v>370.78723999999994</v>
      </c>
      <c r="K16" s="46">
        <v>1866.8087699999999</v>
      </c>
      <c r="L16" s="46">
        <v>2586.7600300000004</v>
      </c>
      <c r="M16" s="46">
        <v>1309.45371</v>
      </c>
      <c r="N16" s="146">
        <f t="shared" si="0"/>
        <v>6133.80975</v>
      </c>
    </row>
    <row r="17" spans="1:14" ht="12.75">
      <c r="A17" s="76"/>
      <c r="B17" s="77"/>
      <c r="C17" s="85">
        <v>2012</v>
      </c>
      <c r="D17" s="96"/>
      <c r="E17" s="96"/>
      <c r="F17" s="96"/>
      <c r="G17" s="96"/>
      <c r="H17" s="96"/>
      <c r="I17" s="96"/>
      <c r="J17" s="96"/>
      <c r="K17" s="46">
        <v>575.48679</v>
      </c>
      <c r="L17" s="46">
        <v>2766.61489</v>
      </c>
      <c r="M17" s="46">
        <v>2152.7689400000004</v>
      </c>
      <c r="N17" s="146">
        <f t="shared" si="0"/>
        <v>5494.87062</v>
      </c>
    </row>
    <row r="18" spans="1:14" ht="12.75">
      <c r="A18" s="76"/>
      <c r="B18" s="77"/>
      <c r="C18" s="85">
        <v>2013</v>
      </c>
      <c r="D18" s="96"/>
      <c r="E18" s="96"/>
      <c r="F18" s="96"/>
      <c r="G18" s="96"/>
      <c r="H18" s="96"/>
      <c r="I18" s="96"/>
      <c r="J18" s="96"/>
      <c r="K18" s="96"/>
      <c r="L18" s="46">
        <v>565.19088</v>
      </c>
      <c r="M18" s="46">
        <v>3020.3648</v>
      </c>
      <c r="N18" s="146">
        <f t="shared" si="0"/>
        <v>3585.55568</v>
      </c>
    </row>
    <row r="19" spans="1:14" ht="13.5" thickBot="1">
      <c r="A19" s="76"/>
      <c r="B19" s="77"/>
      <c r="C19" s="85">
        <v>2014</v>
      </c>
      <c r="D19" s="95"/>
      <c r="E19" s="95"/>
      <c r="F19" s="95"/>
      <c r="G19" s="95"/>
      <c r="H19" s="95"/>
      <c r="I19" s="95"/>
      <c r="J19" s="95"/>
      <c r="K19" s="95"/>
      <c r="L19" s="95"/>
      <c r="M19" s="47">
        <v>367.70759</v>
      </c>
      <c r="N19" s="146">
        <f t="shared" si="0"/>
        <v>367.70759</v>
      </c>
    </row>
    <row r="20" spans="1:14" ht="13.5" thickTop="1">
      <c r="A20" s="76"/>
      <c r="B20" s="85" t="s">
        <v>4</v>
      </c>
      <c r="C20" s="85"/>
      <c r="D20" s="142">
        <f aca="true" t="shared" si="1" ref="D20:M20">SUM(D9:D19)</f>
        <v>13441.848810000134</v>
      </c>
      <c r="E20" s="142">
        <f t="shared" si="1"/>
        <v>15556.98492</v>
      </c>
      <c r="F20" s="142">
        <f t="shared" si="1"/>
        <v>15717.1084699999</v>
      </c>
      <c r="G20" s="142">
        <f t="shared" si="1"/>
        <v>16964.18705999998</v>
      </c>
      <c r="H20" s="142">
        <f t="shared" si="1"/>
        <v>17976.261000000028</v>
      </c>
      <c r="I20" s="142">
        <f t="shared" si="1"/>
        <v>18905.940199999994</v>
      </c>
      <c r="J20" s="142">
        <f t="shared" si="1"/>
        <v>18625.65593000002</v>
      </c>
      <c r="K20" s="142">
        <f t="shared" si="1"/>
        <v>19368.199360000013</v>
      </c>
      <c r="L20" s="142">
        <f t="shared" si="1"/>
        <v>21119.03681</v>
      </c>
      <c r="M20" s="142">
        <f t="shared" si="1"/>
        <v>18709.837049994487</v>
      </c>
      <c r="N20" s="23"/>
    </row>
    <row r="21" spans="1:14" ht="12.75">
      <c r="A21" s="76"/>
      <c r="B21" s="77"/>
      <c r="C21" s="77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23"/>
    </row>
    <row r="22" spans="1:14" ht="12.75">
      <c r="A22" s="76"/>
      <c r="B22" s="77" t="s">
        <v>89</v>
      </c>
      <c r="C22" s="77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23"/>
    </row>
    <row r="23" spans="1:14" ht="12.75">
      <c r="A23" s="76"/>
      <c r="B23" s="77"/>
      <c r="C23" s="85" t="s">
        <v>352</v>
      </c>
      <c r="D23" s="46">
        <v>6765.289000000001</v>
      </c>
      <c r="E23" s="46">
        <v>-877.7590000000009</v>
      </c>
      <c r="F23" s="46">
        <v>-4125.386948287998</v>
      </c>
      <c r="G23" s="46">
        <v>-6556.315000000001</v>
      </c>
      <c r="H23" s="46">
        <v>-4641.088960195999</v>
      </c>
      <c r="I23" s="46">
        <v>-4149.008918760002</v>
      </c>
      <c r="J23" s="46">
        <v>5377.164999999998</v>
      </c>
      <c r="K23" s="46">
        <v>-4813.499670141413</v>
      </c>
      <c r="L23" s="46">
        <v>-2254.4111767418826</v>
      </c>
      <c r="M23" s="46">
        <v>-2673.3322015425974</v>
      </c>
      <c r="N23" s="23"/>
    </row>
    <row r="24" spans="1:14" ht="12.75">
      <c r="A24" s="76"/>
      <c r="B24" s="77"/>
      <c r="C24" s="85">
        <v>2005</v>
      </c>
      <c r="D24" s="46">
        <v>1242.989</v>
      </c>
      <c r="E24" s="46">
        <v>6400.013</v>
      </c>
      <c r="F24" s="46">
        <v>266.4740000000003</v>
      </c>
      <c r="G24" s="46">
        <v>3059.307</v>
      </c>
      <c r="H24" s="46">
        <v>-282.0799999999998</v>
      </c>
      <c r="I24" s="46">
        <v>-377.77600000000007</v>
      </c>
      <c r="J24" s="46">
        <v>1508.877</v>
      </c>
      <c r="K24" s="46">
        <v>-123.89102671427</v>
      </c>
      <c r="L24" s="46">
        <v>-1025.686</v>
      </c>
      <c r="M24" s="46">
        <v>-116.79091616232083</v>
      </c>
      <c r="N24" s="23">
        <v>9654.091463134837</v>
      </c>
    </row>
    <row r="25" spans="1:14" ht="12.75">
      <c r="A25" s="76"/>
      <c r="B25" s="77"/>
      <c r="C25" s="85">
        <v>2006</v>
      </c>
      <c r="D25" s="96"/>
      <c r="E25" s="46">
        <v>278</v>
      </c>
      <c r="F25" s="46">
        <v>4931.543000000001</v>
      </c>
      <c r="G25" s="46">
        <v>6765.063</v>
      </c>
      <c r="H25" s="46">
        <v>-755.9270000000001</v>
      </c>
      <c r="I25" s="46">
        <v>-306.39599999999984</v>
      </c>
      <c r="J25" s="46">
        <v>1150.093</v>
      </c>
      <c r="K25" s="46">
        <v>-131.4147532034663</v>
      </c>
      <c r="L25" s="46">
        <v>-569.146</v>
      </c>
      <c r="M25" s="46">
        <v>-1041.376698396831</v>
      </c>
      <c r="N25" s="23">
        <v>10668.226973285731</v>
      </c>
    </row>
    <row r="26" spans="1:14" ht="12.75">
      <c r="A26" s="76"/>
      <c r="B26" s="77"/>
      <c r="C26" s="85">
        <v>2007</v>
      </c>
      <c r="D26" s="96"/>
      <c r="E26" s="96"/>
      <c r="F26" s="46">
        <v>130</v>
      </c>
      <c r="G26" s="46">
        <v>4355.6359999999995</v>
      </c>
      <c r="H26" s="46">
        <v>3439.541</v>
      </c>
      <c r="I26" s="46">
        <v>1994.4146</v>
      </c>
      <c r="J26" s="46">
        <v>823.764</v>
      </c>
      <c r="K26" s="46">
        <v>-57.84200273193835</v>
      </c>
      <c r="L26" s="46">
        <v>-313.5219999999998</v>
      </c>
      <c r="M26" s="46">
        <v>233.26969700864979</v>
      </c>
      <c r="N26" s="23">
        <v>11361.815246796534</v>
      </c>
    </row>
    <row r="27" spans="1:14" ht="12.75">
      <c r="A27" s="76"/>
      <c r="B27" s="77"/>
      <c r="C27" s="85">
        <v>2008</v>
      </c>
      <c r="D27" s="96"/>
      <c r="E27" s="96"/>
      <c r="F27" s="96"/>
      <c r="G27" s="46">
        <v>954.2019999999999</v>
      </c>
      <c r="H27" s="46">
        <v>6319.47</v>
      </c>
      <c r="I27" s="46">
        <v>2210.0168339999996</v>
      </c>
      <c r="J27" s="46">
        <v>1481.163</v>
      </c>
      <c r="K27" s="46">
        <v>-996.9792549043093</v>
      </c>
      <c r="L27" s="46">
        <v>-212.33500000000012</v>
      </c>
      <c r="M27" s="46">
        <v>-289.1353667597595</v>
      </c>
      <c r="N27" s="23">
        <v>10371.991597268061</v>
      </c>
    </row>
    <row r="28" spans="1:14" ht="12.75">
      <c r="A28" s="76"/>
      <c r="B28" s="77"/>
      <c r="C28" s="85">
        <v>2009</v>
      </c>
      <c r="D28" s="96"/>
      <c r="E28" s="96"/>
      <c r="F28" s="96"/>
      <c r="G28" s="96"/>
      <c r="H28" s="46">
        <v>1618.3194300000002</v>
      </c>
      <c r="I28" s="46">
        <v>6096.922729999999</v>
      </c>
      <c r="J28" s="46">
        <v>3414.397</v>
      </c>
      <c r="K28" s="46">
        <v>-1201.3680455259002</v>
      </c>
      <c r="L28" s="46">
        <v>231.417</v>
      </c>
      <c r="M28" s="46">
        <v>-1392.9649067548291</v>
      </c>
      <c r="N28" s="23">
        <v>9755.537579095691</v>
      </c>
    </row>
    <row r="29" spans="1:14" ht="12.75">
      <c r="A29" s="76"/>
      <c r="B29" s="77"/>
      <c r="C29" s="85">
        <v>2010</v>
      </c>
      <c r="D29" s="96"/>
      <c r="E29" s="96"/>
      <c r="F29" s="96"/>
      <c r="G29" s="96"/>
      <c r="H29" s="96"/>
      <c r="I29" s="46">
        <v>1867.1200000000001</v>
      </c>
      <c r="J29" s="46">
        <v>8534.801</v>
      </c>
      <c r="K29" s="46">
        <v>1381.3083441855197</v>
      </c>
      <c r="L29" s="46">
        <v>326.29700000000014</v>
      </c>
      <c r="M29" s="46">
        <v>-773.2342919193311</v>
      </c>
      <c r="N29" s="23">
        <v>10159.688114474098</v>
      </c>
    </row>
    <row r="30" spans="1:14" ht="12.75">
      <c r="A30" s="76"/>
      <c r="B30" s="77"/>
      <c r="C30" s="85">
        <v>2011</v>
      </c>
      <c r="D30" s="96"/>
      <c r="E30" s="96"/>
      <c r="F30" s="96"/>
      <c r="G30" s="96"/>
      <c r="H30" s="96"/>
      <c r="I30" s="96"/>
      <c r="J30" s="46">
        <v>2163.0280000000002</v>
      </c>
      <c r="K30" s="46">
        <v>4355.7446258153495</v>
      </c>
      <c r="L30" s="46">
        <v>2643.828</v>
      </c>
      <c r="M30" s="46">
        <v>447.2111480448141</v>
      </c>
      <c r="N30" s="23">
        <v>12109.52634418552</v>
      </c>
    </row>
    <row r="31" spans="1:14" ht="12.75">
      <c r="A31" s="76"/>
      <c r="B31" s="77"/>
      <c r="C31" s="85">
        <v>2012</v>
      </c>
      <c r="D31" s="96"/>
      <c r="E31" s="96"/>
      <c r="F31" s="96"/>
      <c r="G31" s="96"/>
      <c r="H31" s="96"/>
      <c r="I31" s="96"/>
      <c r="J31" s="96"/>
      <c r="K31" s="46">
        <v>2220.756936977369</v>
      </c>
      <c r="L31" s="46">
        <v>5946.184</v>
      </c>
      <c r="M31" s="46">
        <v>2661.81514457292</v>
      </c>
      <c r="N31" s="23">
        <v>9162.60062581535</v>
      </c>
    </row>
    <row r="32" spans="1:14" ht="12.75">
      <c r="A32" s="76"/>
      <c r="B32" s="77"/>
      <c r="C32" s="85">
        <v>2013</v>
      </c>
      <c r="D32" s="96"/>
      <c r="E32" s="96"/>
      <c r="F32" s="96"/>
      <c r="G32" s="96"/>
      <c r="H32" s="96"/>
      <c r="I32" s="96"/>
      <c r="J32" s="96"/>
      <c r="K32" s="96"/>
      <c r="L32" s="46">
        <v>1981.313</v>
      </c>
      <c r="M32" s="46">
        <v>8318.66733263402</v>
      </c>
      <c r="N32" s="23">
        <v>8166.940936977369</v>
      </c>
    </row>
    <row r="33" spans="1:14" ht="13.5" thickBot="1">
      <c r="A33" s="76"/>
      <c r="B33" s="77"/>
      <c r="C33" s="85">
        <v>2014</v>
      </c>
      <c r="D33" s="95"/>
      <c r="E33" s="95"/>
      <c r="F33" s="95"/>
      <c r="G33" s="95"/>
      <c r="H33" s="95"/>
      <c r="I33" s="95"/>
      <c r="J33" s="95"/>
      <c r="K33" s="95"/>
      <c r="L33" s="95"/>
      <c r="M33" s="47">
        <v>728.198303575811</v>
      </c>
      <c r="N33" s="23">
        <v>1981.313</v>
      </c>
    </row>
    <row r="34" spans="1:14" ht="13.5" thickTop="1">
      <c r="A34" s="76"/>
      <c r="B34" s="85" t="s">
        <v>4</v>
      </c>
      <c r="C34" s="85"/>
      <c r="D34" s="142">
        <f aca="true" t="shared" si="2" ref="D34:M34">SUM(D23:D33)</f>
        <v>8008.278</v>
      </c>
      <c r="E34" s="142">
        <f t="shared" si="2"/>
        <v>5800.253999999999</v>
      </c>
      <c r="F34" s="142">
        <f t="shared" si="2"/>
        <v>1202.6300517120026</v>
      </c>
      <c r="G34" s="142">
        <f t="shared" si="2"/>
        <v>8577.892999999998</v>
      </c>
      <c r="H34" s="142">
        <f t="shared" si="2"/>
        <v>5698.234469804002</v>
      </c>
      <c r="I34" s="142">
        <f t="shared" si="2"/>
        <v>7335.293245239997</v>
      </c>
      <c r="J34" s="142">
        <f t="shared" si="2"/>
        <v>24453.288</v>
      </c>
      <c r="K34" s="142">
        <f t="shared" si="2"/>
        <v>632.8151537569411</v>
      </c>
      <c r="L34" s="142">
        <f t="shared" si="2"/>
        <v>6753.938823258119</v>
      </c>
      <c r="M34" s="142">
        <f t="shared" si="2"/>
        <v>6102.327244300547</v>
      </c>
      <c r="N34" s="23"/>
    </row>
    <row r="35" spans="1:14" s="4" customFormat="1" ht="12.75">
      <c r="A35" s="76"/>
      <c r="B35" s="77"/>
      <c r="C35" s="77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23"/>
    </row>
    <row r="36" spans="1:14" s="4" customFormat="1" ht="12.75">
      <c r="A36" s="76"/>
      <c r="B36" s="77" t="s">
        <v>273</v>
      </c>
      <c r="C36" s="77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23"/>
    </row>
    <row r="37" spans="1:14" s="4" customFormat="1" ht="12.75">
      <c r="A37" s="76"/>
      <c r="B37" s="77"/>
      <c r="C37" s="85" t="s">
        <v>352</v>
      </c>
      <c r="D37" s="46">
        <v>711</v>
      </c>
      <c r="E37" s="46">
        <v>399</v>
      </c>
      <c r="F37" s="46">
        <v>285</v>
      </c>
      <c r="G37" s="46">
        <v>229</v>
      </c>
      <c r="H37" s="46">
        <v>225</v>
      </c>
      <c r="I37" s="46">
        <v>239</v>
      </c>
      <c r="J37" s="46">
        <v>131</v>
      </c>
      <c r="K37" s="46">
        <v>110</v>
      </c>
      <c r="L37" s="46">
        <v>142</v>
      </c>
      <c r="M37" s="46">
        <v>47</v>
      </c>
      <c r="N37" s="23"/>
    </row>
    <row r="38" spans="1:14" s="4" customFormat="1" ht="12.75">
      <c r="A38" s="76"/>
      <c r="B38" s="77"/>
      <c r="C38" s="85">
        <v>2005</v>
      </c>
      <c r="D38" s="46">
        <v>105</v>
      </c>
      <c r="E38" s="46">
        <v>224</v>
      </c>
      <c r="F38" s="46">
        <v>93</v>
      </c>
      <c r="G38" s="46">
        <v>40</v>
      </c>
      <c r="H38" s="46">
        <v>24</v>
      </c>
      <c r="I38" s="46">
        <v>24</v>
      </c>
      <c r="J38" s="46">
        <v>12</v>
      </c>
      <c r="K38" s="46">
        <v>11</v>
      </c>
      <c r="L38" s="46">
        <v>12</v>
      </c>
      <c r="M38" s="46">
        <v>15</v>
      </c>
      <c r="N38" s="23">
        <v>722</v>
      </c>
    </row>
    <row r="39" spans="1:14" s="4" customFormat="1" ht="12.75">
      <c r="A39" s="76"/>
      <c r="B39" s="77"/>
      <c r="C39" s="85">
        <v>2006</v>
      </c>
      <c r="D39" s="96"/>
      <c r="E39" s="46">
        <v>90</v>
      </c>
      <c r="F39" s="46">
        <v>226</v>
      </c>
      <c r="G39" s="46">
        <v>85</v>
      </c>
      <c r="H39" s="46">
        <v>24</v>
      </c>
      <c r="I39" s="46">
        <v>28</v>
      </c>
      <c r="J39" s="46">
        <v>9</v>
      </c>
      <c r="K39" s="46">
        <v>12</v>
      </c>
      <c r="L39" s="46">
        <v>9</v>
      </c>
      <c r="M39" s="46">
        <v>16</v>
      </c>
      <c r="N39" s="23">
        <v>545</v>
      </c>
    </row>
    <row r="40" spans="1:14" s="4" customFormat="1" ht="12.75">
      <c r="A40" s="76"/>
      <c r="B40" s="77"/>
      <c r="C40" s="85">
        <v>2007</v>
      </c>
      <c r="D40" s="96"/>
      <c r="E40" s="96"/>
      <c r="F40" s="46">
        <v>121</v>
      </c>
      <c r="G40" s="46">
        <v>202</v>
      </c>
      <c r="H40" s="46">
        <v>85</v>
      </c>
      <c r="I40" s="46">
        <v>59</v>
      </c>
      <c r="J40" s="46">
        <v>22</v>
      </c>
      <c r="K40" s="46">
        <v>11</v>
      </c>
      <c r="L40" s="46">
        <v>12</v>
      </c>
      <c r="M40" s="46">
        <v>20</v>
      </c>
      <c r="N40" s="23">
        <v>483</v>
      </c>
    </row>
    <row r="41" spans="1:14" s="4" customFormat="1" ht="12.75">
      <c r="A41" s="76"/>
      <c r="B41" s="77"/>
      <c r="C41" s="85">
        <v>2008</v>
      </c>
      <c r="D41" s="96"/>
      <c r="E41" s="96"/>
      <c r="F41" s="96"/>
      <c r="G41" s="46">
        <v>127</v>
      </c>
      <c r="H41" s="46">
        <v>198</v>
      </c>
      <c r="I41" s="46">
        <v>102</v>
      </c>
      <c r="J41" s="46">
        <v>29</v>
      </c>
      <c r="K41" s="46">
        <v>17</v>
      </c>
      <c r="L41" s="46">
        <v>21</v>
      </c>
      <c r="M41" s="46">
        <v>19</v>
      </c>
      <c r="N41" s="23">
        <v>512</v>
      </c>
    </row>
    <row r="42" spans="1:14" s="4" customFormat="1" ht="12.75">
      <c r="A42" s="76"/>
      <c r="B42" s="77"/>
      <c r="C42" s="85">
        <v>2009</v>
      </c>
      <c r="D42" s="96"/>
      <c r="E42" s="96"/>
      <c r="F42" s="96"/>
      <c r="G42" s="96"/>
      <c r="H42" s="46">
        <v>123</v>
      </c>
      <c r="I42" s="46">
        <v>213</v>
      </c>
      <c r="J42" s="46">
        <v>59</v>
      </c>
      <c r="K42" s="46">
        <v>25</v>
      </c>
      <c r="L42" s="46">
        <v>17</v>
      </c>
      <c r="M42" s="46">
        <v>15</v>
      </c>
      <c r="N42" s="23">
        <v>494</v>
      </c>
    </row>
    <row r="43" spans="1:14" s="4" customFormat="1" ht="12.75">
      <c r="A43" s="76"/>
      <c r="B43" s="77"/>
      <c r="C43" s="85">
        <v>2010</v>
      </c>
      <c r="D43" s="96"/>
      <c r="E43" s="96"/>
      <c r="F43" s="96"/>
      <c r="G43" s="96"/>
      <c r="H43" s="96"/>
      <c r="I43" s="46">
        <v>125</v>
      </c>
      <c r="J43" s="46">
        <v>146</v>
      </c>
      <c r="K43" s="46">
        <v>50</v>
      </c>
      <c r="L43" s="46">
        <v>25</v>
      </c>
      <c r="M43" s="46">
        <v>19</v>
      </c>
      <c r="N43" s="23">
        <v>437</v>
      </c>
    </row>
    <row r="44" spans="1:14" s="4" customFormat="1" ht="12.75">
      <c r="A44" s="76"/>
      <c r="B44" s="77"/>
      <c r="C44" s="85">
        <v>2011</v>
      </c>
      <c r="D44" s="96"/>
      <c r="E44" s="96"/>
      <c r="F44" s="96"/>
      <c r="G44" s="96"/>
      <c r="H44" s="96"/>
      <c r="I44" s="96"/>
      <c r="J44" s="46">
        <v>55</v>
      </c>
      <c r="K44" s="46">
        <v>156</v>
      </c>
      <c r="L44" s="46">
        <v>70</v>
      </c>
      <c r="M44" s="46">
        <v>38</v>
      </c>
      <c r="N44" s="23">
        <v>346</v>
      </c>
    </row>
    <row r="45" spans="1:14" s="4" customFormat="1" ht="12.75">
      <c r="A45" s="76"/>
      <c r="B45" s="77"/>
      <c r="C45" s="85">
        <v>2012</v>
      </c>
      <c r="D45" s="96"/>
      <c r="E45" s="96"/>
      <c r="F45" s="96"/>
      <c r="G45" s="96"/>
      <c r="H45" s="96"/>
      <c r="I45" s="96"/>
      <c r="J45" s="96"/>
      <c r="K45" s="46">
        <v>70</v>
      </c>
      <c r="L45" s="46">
        <v>129</v>
      </c>
      <c r="M45" s="46">
        <v>71</v>
      </c>
      <c r="N45" s="23">
        <v>281</v>
      </c>
    </row>
    <row r="46" spans="1:14" s="4" customFormat="1" ht="12.75">
      <c r="A46" s="76"/>
      <c r="B46" s="77"/>
      <c r="C46" s="85">
        <v>2013</v>
      </c>
      <c r="D46" s="96"/>
      <c r="E46" s="96"/>
      <c r="F46" s="96"/>
      <c r="G46" s="96"/>
      <c r="H46" s="96"/>
      <c r="I46" s="96"/>
      <c r="J46" s="96"/>
      <c r="K46" s="96"/>
      <c r="L46" s="46">
        <v>74</v>
      </c>
      <c r="M46" s="46">
        <v>162</v>
      </c>
      <c r="N46" s="23">
        <v>199</v>
      </c>
    </row>
    <row r="47" spans="1:14" s="4" customFormat="1" ht="13.5" thickBot="1">
      <c r="A47" s="76"/>
      <c r="B47" s="77"/>
      <c r="C47" s="85">
        <v>2014</v>
      </c>
      <c r="D47" s="95"/>
      <c r="E47" s="95"/>
      <c r="F47" s="95"/>
      <c r="G47" s="95"/>
      <c r="H47" s="95"/>
      <c r="I47" s="95"/>
      <c r="J47" s="95"/>
      <c r="K47" s="95"/>
      <c r="L47" s="95"/>
      <c r="M47" s="47">
        <v>143</v>
      </c>
      <c r="N47" s="23"/>
    </row>
    <row r="48" spans="1:14" ht="13.5" thickTop="1">
      <c r="A48" s="72"/>
      <c r="B48" s="68" t="s">
        <v>4</v>
      </c>
      <c r="C48" s="68"/>
      <c r="D48" s="148">
        <f aca="true" t="shared" si="3" ref="D48:M48">SUM(D37:D47)</f>
        <v>816</v>
      </c>
      <c r="E48" s="148">
        <f t="shared" si="3"/>
        <v>713</v>
      </c>
      <c r="F48" s="148">
        <f t="shared" si="3"/>
        <v>725</v>
      </c>
      <c r="G48" s="148">
        <f t="shared" si="3"/>
        <v>683</v>
      </c>
      <c r="H48" s="148">
        <f t="shared" si="3"/>
        <v>679</v>
      </c>
      <c r="I48" s="148">
        <f t="shared" si="3"/>
        <v>790</v>
      </c>
      <c r="J48" s="148">
        <f t="shared" si="3"/>
        <v>463</v>
      </c>
      <c r="K48" s="148">
        <f t="shared" si="3"/>
        <v>462</v>
      </c>
      <c r="L48" s="148">
        <f t="shared" si="3"/>
        <v>511</v>
      </c>
      <c r="M48" s="148">
        <f t="shared" si="3"/>
        <v>565</v>
      </c>
      <c r="N48" s="65"/>
    </row>
    <row r="51" spans="1:11" ht="15">
      <c r="A51" s="119" t="s">
        <v>269</v>
      </c>
      <c r="K51" s="141"/>
    </row>
    <row r="52" ht="12">
      <c r="A52" s="11" t="s">
        <v>350</v>
      </c>
    </row>
    <row r="54" spans="1:14" ht="12.75">
      <c r="A54" s="155" t="s">
        <v>150</v>
      </c>
      <c r="B54" s="156"/>
      <c r="C54" s="156"/>
      <c r="D54" s="184" t="s">
        <v>151</v>
      </c>
      <c r="E54" s="184"/>
      <c r="F54" s="184"/>
      <c r="G54" s="184"/>
      <c r="H54" s="184"/>
      <c r="I54" s="184"/>
      <c r="J54" s="184"/>
      <c r="K54" s="184"/>
      <c r="L54" s="184"/>
      <c r="M54" s="184"/>
      <c r="N54" s="185"/>
    </row>
    <row r="55" spans="1:14" ht="12.75">
      <c r="A55" s="132"/>
      <c r="B55" s="131"/>
      <c r="C55" s="131"/>
      <c r="D55" s="134">
        <v>2005</v>
      </c>
      <c r="E55" s="134">
        <v>2006</v>
      </c>
      <c r="F55" s="134">
        <v>2007</v>
      </c>
      <c r="G55" s="134">
        <v>2008</v>
      </c>
      <c r="H55" s="134">
        <v>2009</v>
      </c>
      <c r="I55" s="134">
        <v>2010</v>
      </c>
      <c r="J55" s="134">
        <v>2011</v>
      </c>
      <c r="K55" s="134">
        <v>2012</v>
      </c>
      <c r="L55" s="134">
        <v>2013</v>
      </c>
      <c r="M55" s="134">
        <v>2014</v>
      </c>
      <c r="N55" s="136" t="s">
        <v>147</v>
      </c>
    </row>
    <row r="56" spans="1:14" ht="1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</row>
    <row r="57" spans="1:14" ht="12.75">
      <c r="A57" s="101" t="s">
        <v>277</v>
      </c>
      <c r="B57" s="102"/>
      <c r="C57" s="102"/>
      <c r="D57" s="4"/>
      <c r="E57" s="4"/>
      <c r="F57" s="4"/>
      <c r="G57" s="4"/>
      <c r="H57" s="7"/>
      <c r="I57" s="7"/>
      <c r="J57" s="7"/>
      <c r="K57" s="7"/>
      <c r="L57" s="7"/>
      <c r="M57" s="7"/>
      <c r="N57" s="81"/>
    </row>
    <row r="58" spans="1:14" ht="12.75">
      <c r="A58" s="74"/>
      <c r="B58" s="102" t="s">
        <v>176</v>
      </c>
      <c r="C58" s="102"/>
      <c r="D58" s="7"/>
      <c r="E58" s="7"/>
      <c r="F58" s="7"/>
      <c r="G58" s="7"/>
      <c r="H58" s="7"/>
      <c r="I58" s="7"/>
      <c r="J58" s="7"/>
      <c r="K58" s="7"/>
      <c r="L58" s="7"/>
      <c r="M58" s="7"/>
      <c r="N58" s="81"/>
    </row>
    <row r="59" spans="1:14" ht="12">
      <c r="A59" s="76"/>
      <c r="B59" s="77"/>
      <c r="C59" s="85" t="s">
        <v>352</v>
      </c>
      <c r="D59" s="46">
        <v>13286.595530000133</v>
      </c>
      <c r="E59" s="46">
        <v>13215.96574</v>
      </c>
      <c r="F59" s="46">
        <v>10563.615609999899</v>
      </c>
      <c r="G59" s="46">
        <v>10223.638469999978</v>
      </c>
      <c r="H59" s="46">
        <v>9485.377710000024</v>
      </c>
      <c r="I59" s="46">
        <v>9202.775359999992</v>
      </c>
      <c r="J59" s="46">
        <v>8666.106690000019</v>
      </c>
      <c r="K59" s="46">
        <v>8215.574050000012</v>
      </c>
      <c r="L59" s="46">
        <v>8204.97323</v>
      </c>
      <c r="M59" s="46">
        <v>5852.416839994549</v>
      </c>
      <c r="N59" s="21"/>
    </row>
    <row r="60" spans="1:14" ht="12.75">
      <c r="A60" s="76"/>
      <c r="B60" s="77"/>
      <c r="C60" s="85">
        <v>2005</v>
      </c>
      <c r="D60" s="46">
        <v>155.25328000000002</v>
      </c>
      <c r="E60" s="46">
        <v>2159.31263</v>
      </c>
      <c r="F60" s="46">
        <v>2770.89284</v>
      </c>
      <c r="G60" s="46">
        <v>1886.80983</v>
      </c>
      <c r="H60" s="46">
        <v>1555.4161400000007</v>
      </c>
      <c r="I60" s="46">
        <v>1197.71138</v>
      </c>
      <c r="J60" s="46">
        <v>1202.018469999999</v>
      </c>
      <c r="K60" s="46">
        <v>1031.203960000001</v>
      </c>
      <c r="L60" s="46">
        <v>987.7561</v>
      </c>
      <c r="M60" s="46">
        <v>960.537099999941</v>
      </c>
      <c r="N60" s="146">
        <f aca="true" t="shared" si="4" ref="N60:N69">SUM(D60:M60)</f>
        <v>13906.911729999943</v>
      </c>
    </row>
    <row r="61" spans="1:14" ht="12.75">
      <c r="A61" s="76"/>
      <c r="B61" s="77"/>
      <c r="C61" s="85">
        <v>2006</v>
      </c>
      <c r="D61" s="96"/>
      <c r="E61" s="46">
        <v>181.70655</v>
      </c>
      <c r="F61" s="46">
        <v>2171.79095</v>
      </c>
      <c r="G61" s="46">
        <v>2408.4112500000006</v>
      </c>
      <c r="H61" s="46">
        <v>1649.9565400000001</v>
      </c>
      <c r="I61" s="46">
        <v>1358.6265999999998</v>
      </c>
      <c r="J61" s="46">
        <v>969.962530000001</v>
      </c>
      <c r="K61" s="46">
        <v>983.8907099999989</v>
      </c>
      <c r="L61" s="46">
        <v>963.509440000001</v>
      </c>
      <c r="M61" s="46">
        <v>823.2638699999991</v>
      </c>
      <c r="N61" s="146">
        <f t="shared" si="4"/>
        <v>11511.118440000002</v>
      </c>
    </row>
    <row r="62" spans="1:14" ht="12.75">
      <c r="A62" s="76"/>
      <c r="B62" s="77"/>
      <c r="C62" s="85">
        <v>2007</v>
      </c>
      <c r="D62" s="96"/>
      <c r="E62" s="96"/>
      <c r="F62" s="46">
        <v>210.80907000000002</v>
      </c>
      <c r="G62" s="46">
        <v>2102.6156799999994</v>
      </c>
      <c r="H62" s="46">
        <v>2417.32458</v>
      </c>
      <c r="I62" s="46">
        <v>2102.517510000001</v>
      </c>
      <c r="J62" s="46">
        <v>1312.763199999999</v>
      </c>
      <c r="K62" s="46">
        <v>1415.76504</v>
      </c>
      <c r="L62" s="46">
        <v>1189.7315300000002</v>
      </c>
      <c r="M62" s="46">
        <v>956.2584</v>
      </c>
      <c r="N62" s="146">
        <f t="shared" si="4"/>
        <v>11707.785010000001</v>
      </c>
    </row>
    <row r="63" spans="1:14" ht="12.75">
      <c r="A63" s="76"/>
      <c r="B63" s="77"/>
      <c r="C63" s="85">
        <v>2008</v>
      </c>
      <c r="D63" s="96"/>
      <c r="E63" s="96"/>
      <c r="F63" s="96"/>
      <c r="G63" s="46">
        <v>342.71182999999996</v>
      </c>
      <c r="H63" s="46">
        <v>2416.2987</v>
      </c>
      <c r="I63" s="46">
        <v>2302.77625</v>
      </c>
      <c r="J63" s="46">
        <v>1590.3701</v>
      </c>
      <c r="K63" s="46">
        <v>1123.72932</v>
      </c>
      <c r="L63" s="46">
        <v>1107.672410000001</v>
      </c>
      <c r="M63" s="46">
        <v>857.5185199999991</v>
      </c>
      <c r="N63" s="146">
        <f t="shared" si="4"/>
        <v>9741.07713</v>
      </c>
    </row>
    <row r="64" spans="1:14" ht="12.75">
      <c r="A64" s="74"/>
      <c r="B64" s="77"/>
      <c r="C64" s="85">
        <v>2009</v>
      </c>
      <c r="D64" s="96"/>
      <c r="E64" s="96"/>
      <c r="F64" s="96"/>
      <c r="G64" s="96"/>
      <c r="H64" s="46">
        <v>451.88732999999996</v>
      </c>
      <c r="I64" s="46">
        <v>2552.1903799999995</v>
      </c>
      <c r="J64" s="46">
        <v>1979.82389</v>
      </c>
      <c r="K64" s="46">
        <v>1577.81349</v>
      </c>
      <c r="L64" s="46">
        <v>908.03602</v>
      </c>
      <c r="M64" s="46">
        <v>835.1508000000001</v>
      </c>
      <c r="N64" s="146">
        <f t="shared" si="4"/>
        <v>8304.901909999999</v>
      </c>
    </row>
    <row r="65" spans="1:14" ht="12.75">
      <c r="A65" s="76"/>
      <c r="B65" s="77"/>
      <c r="C65" s="85">
        <v>2010</v>
      </c>
      <c r="D65" s="96"/>
      <c r="E65" s="96"/>
      <c r="F65" s="96"/>
      <c r="G65" s="96"/>
      <c r="H65" s="96"/>
      <c r="I65" s="46">
        <v>189.34271999999999</v>
      </c>
      <c r="J65" s="46">
        <v>2533.82381</v>
      </c>
      <c r="K65" s="46">
        <v>2577.92723</v>
      </c>
      <c r="L65" s="46">
        <v>1838.7922799999992</v>
      </c>
      <c r="M65" s="46">
        <v>1574.3964799999999</v>
      </c>
      <c r="N65" s="146">
        <f t="shared" si="4"/>
        <v>8714.282519999999</v>
      </c>
    </row>
    <row r="66" spans="1:14" ht="12.75">
      <c r="A66" s="76"/>
      <c r="B66" s="77"/>
      <c r="C66" s="85">
        <v>2011</v>
      </c>
      <c r="D66" s="96"/>
      <c r="E66" s="96"/>
      <c r="F66" s="96"/>
      <c r="G66" s="96"/>
      <c r="H66" s="96"/>
      <c r="I66" s="96"/>
      <c r="J66" s="46">
        <v>370.78723999999994</v>
      </c>
      <c r="K66" s="46">
        <v>1866.8087699999999</v>
      </c>
      <c r="L66" s="46">
        <v>2586.7600300000004</v>
      </c>
      <c r="M66" s="46">
        <v>1309.45371</v>
      </c>
      <c r="N66" s="146">
        <f t="shared" si="4"/>
        <v>6133.80975</v>
      </c>
    </row>
    <row r="67" spans="1:14" ht="12.75">
      <c r="A67" s="76"/>
      <c r="B67" s="77"/>
      <c r="C67" s="85">
        <v>2012</v>
      </c>
      <c r="D67" s="96"/>
      <c r="E67" s="96"/>
      <c r="F67" s="96"/>
      <c r="G67" s="96"/>
      <c r="H67" s="96"/>
      <c r="I67" s="96"/>
      <c r="J67" s="96"/>
      <c r="K67" s="46">
        <v>575.48679</v>
      </c>
      <c r="L67" s="46">
        <v>2766.61489</v>
      </c>
      <c r="M67" s="46">
        <v>2152.7689400000004</v>
      </c>
      <c r="N67" s="146">
        <f t="shared" si="4"/>
        <v>5494.87062</v>
      </c>
    </row>
    <row r="68" spans="1:14" ht="12.75">
      <c r="A68" s="76"/>
      <c r="B68" s="77"/>
      <c r="C68" s="85">
        <v>2013</v>
      </c>
      <c r="D68" s="96"/>
      <c r="E68" s="96"/>
      <c r="F68" s="96"/>
      <c r="G68" s="96"/>
      <c r="H68" s="96"/>
      <c r="I68" s="96"/>
      <c r="J68" s="96"/>
      <c r="K68" s="96"/>
      <c r="L68" s="46">
        <v>565.19088</v>
      </c>
      <c r="M68" s="46">
        <v>3020.3648</v>
      </c>
      <c r="N68" s="146">
        <f t="shared" si="4"/>
        <v>3585.55568</v>
      </c>
    </row>
    <row r="69" spans="1:14" ht="13.5" thickBot="1">
      <c r="A69" s="76"/>
      <c r="B69" s="77"/>
      <c r="C69" s="85">
        <v>2014</v>
      </c>
      <c r="D69" s="95"/>
      <c r="E69" s="95"/>
      <c r="F69" s="95"/>
      <c r="G69" s="95"/>
      <c r="H69" s="95"/>
      <c r="I69" s="95"/>
      <c r="J69" s="95"/>
      <c r="K69" s="95"/>
      <c r="L69" s="95"/>
      <c r="M69" s="47">
        <v>367.70759</v>
      </c>
      <c r="N69" s="146">
        <f t="shared" si="4"/>
        <v>367.70759</v>
      </c>
    </row>
    <row r="70" spans="1:14" ht="13.5" thickTop="1">
      <c r="A70" s="76"/>
      <c r="B70" s="112" t="s">
        <v>147</v>
      </c>
      <c r="C70" s="112"/>
      <c r="D70" s="142">
        <f aca="true" t="shared" si="5" ref="D70:M70">SUM(D59:D69)</f>
        <v>13441.848810000134</v>
      </c>
      <c r="E70" s="142">
        <f t="shared" si="5"/>
        <v>15556.98492</v>
      </c>
      <c r="F70" s="142">
        <f t="shared" si="5"/>
        <v>15717.1084699999</v>
      </c>
      <c r="G70" s="142">
        <f t="shared" si="5"/>
        <v>16964.18705999998</v>
      </c>
      <c r="H70" s="142">
        <f t="shared" si="5"/>
        <v>17976.261000000028</v>
      </c>
      <c r="I70" s="142">
        <f t="shared" si="5"/>
        <v>18905.940199999994</v>
      </c>
      <c r="J70" s="142">
        <f t="shared" si="5"/>
        <v>18625.65593000002</v>
      </c>
      <c r="K70" s="142">
        <f t="shared" si="5"/>
        <v>19368.199360000013</v>
      </c>
      <c r="L70" s="142">
        <f t="shared" si="5"/>
        <v>21119.03681</v>
      </c>
      <c r="M70" s="142">
        <f t="shared" si="5"/>
        <v>18709.837049994487</v>
      </c>
      <c r="N70" s="23"/>
    </row>
    <row r="71" spans="1:14" ht="12.75">
      <c r="A71" s="76"/>
      <c r="B71" s="77"/>
      <c r="C71" s="77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23"/>
    </row>
    <row r="72" spans="1:14" ht="12.75">
      <c r="A72" s="76"/>
      <c r="B72" s="102" t="s">
        <v>244</v>
      </c>
      <c r="C72" s="102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23"/>
    </row>
    <row r="73" spans="1:14" ht="12.75">
      <c r="A73" s="76"/>
      <c r="B73" s="77"/>
      <c r="C73" s="85" t="s">
        <v>352</v>
      </c>
      <c r="D73" s="46">
        <v>6765.289000000001</v>
      </c>
      <c r="E73" s="46">
        <v>-877.7590000000009</v>
      </c>
      <c r="F73" s="46">
        <v>-4125.386948287998</v>
      </c>
      <c r="G73" s="46">
        <v>-6556.315000000001</v>
      </c>
      <c r="H73" s="46">
        <v>-4641.088960195999</v>
      </c>
      <c r="I73" s="46">
        <v>-4149.008918760002</v>
      </c>
      <c r="J73" s="46">
        <v>5377.164999999998</v>
      </c>
      <c r="K73" s="46">
        <v>-4813.499670141413</v>
      </c>
      <c r="L73" s="46">
        <v>-2254.4111767418826</v>
      </c>
      <c r="M73" s="46">
        <v>-2673.3322015425974</v>
      </c>
      <c r="N73" s="23"/>
    </row>
    <row r="74" spans="1:14" ht="12.75">
      <c r="A74" s="76"/>
      <c r="B74" s="77"/>
      <c r="C74" s="85">
        <v>2005</v>
      </c>
      <c r="D74" s="46">
        <v>1242.989</v>
      </c>
      <c r="E74" s="46">
        <v>6400.013</v>
      </c>
      <c r="F74" s="46">
        <v>266.4740000000003</v>
      </c>
      <c r="G74" s="46">
        <v>3059.307</v>
      </c>
      <c r="H74" s="46">
        <v>-282.0799999999998</v>
      </c>
      <c r="I74" s="46">
        <v>-377.77600000000007</v>
      </c>
      <c r="J74" s="46">
        <v>1508.877</v>
      </c>
      <c r="K74" s="46">
        <v>-123.89102671427</v>
      </c>
      <c r="L74" s="46">
        <v>-1025.686</v>
      </c>
      <c r="M74" s="46">
        <v>-116.79091616232083</v>
      </c>
      <c r="N74" s="23">
        <v>9654.091463134837</v>
      </c>
    </row>
    <row r="75" spans="1:14" ht="12.75">
      <c r="A75" s="76"/>
      <c r="B75" s="77"/>
      <c r="C75" s="85">
        <v>2006</v>
      </c>
      <c r="D75" s="96"/>
      <c r="E75" s="46">
        <v>278</v>
      </c>
      <c r="F75" s="46">
        <v>4931.543000000001</v>
      </c>
      <c r="G75" s="46">
        <v>6765.063</v>
      </c>
      <c r="H75" s="46">
        <v>-755.9270000000001</v>
      </c>
      <c r="I75" s="46">
        <v>-306.39599999999984</v>
      </c>
      <c r="J75" s="46">
        <v>1150.093</v>
      </c>
      <c r="K75" s="46">
        <v>-131.4147532034663</v>
      </c>
      <c r="L75" s="46">
        <v>-569.146</v>
      </c>
      <c r="M75" s="46">
        <v>-1041.376698396831</v>
      </c>
      <c r="N75" s="23">
        <v>10668.226973285731</v>
      </c>
    </row>
    <row r="76" spans="1:14" ht="12.75">
      <c r="A76" s="76"/>
      <c r="B76" s="77"/>
      <c r="C76" s="85">
        <v>2007</v>
      </c>
      <c r="D76" s="96"/>
      <c r="E76" s="96"/>
      <c r="F76" s="46">
        <v>130</v>
      </c>
      <c r="G76" s="46">
        <v>4355.6359999999995</v>
      </c>
      <c r="H76" s="46">
        <v>3439.541</v>
      </c>
      <c r="I76" s="46">
        <v>1994.4146</v>
      </c>
      <c r="J76" s="46">
        <v>823.764</v>
      </c>
      <c r="K76" s="46">
        <v>-57.84200273193835</v>
      </c>
      <c r="L76" s="46">
        <v>-313.5219999999998</v>
      </c>
      <c r="M76" s="46">
        <v>233.26969700864979</v>
      </c>
      <c r="N76" s="23">
        <v>11361.815246796534</v>
      </c>
    </row>
    <row r="77" spans="1:14" ht="12.75">
      <c r="A77" s="76"/>
      <c r="B77" s="77"/>
      <c r="C77" s="85">
        <v>2008</v>
      </c>
      <c r="D77" s="96"/>
      <c r="E77" s="96"/>
      <c r="F77" s="96"/>
      <c r="G77" s="46">
        <v>954.2019999999999</v>
      </c>
      <c r="H77" s="46">
        <v>6319.47</v>
      </c>
      <c r="I77" s="46">
        <v>2210.0168339999996</v>
      </c>
      <c r="J77" s="46">
        <v>1481.163</v>
      </c>
      <c r="K77" s="46">
        <v>-996.9792549043093</v>
      </c>
      <c r="L77" s="46">
        <v>-212.33500000000012</v>
      </c>
      <c r="M77" s="46">
        <v>-289.1353667597595</v>
      </c>
      <c r="N77" s="23">
        <v>10371.991597268061</v>
      </c>
    </row>
    <row r="78" spans="1:14" ht="12.75">
      <c r="A78" s="76"/>
      <c r="B78" s="77"/>
      <c r="C78" s="85">
        <v>2009</v>
      </c>
      <c r="D78" s="96"/>
      <c r="E78" s="96"/>
      <c r="F78" s="96"/>
      <c r="G78" s="96"/>
      <c r="H78" s="46">
        <v>1618.3194300000002</v>
      </c>
      <c r="I78" s="46">
        <v>6096.922729999999</v>
      </c>
      <c r="J78" s="46">
        <v>3414.397</v>
      </c>
      <c r="K78" s="46">
        <v>-1201.3680455259002</v>
      </c>
      <c r="L78" s="46">
        <v>231.417</v>
      </c>
      <c r="M78" s="46">
        <v>-1392.9649067548291</v>
      </c>
      <c r="N78" s="23">
        <v>9755.537579095691</v>
      </c>
    </row>
    <row r="79" spans="1:14" ht="12.75">
      <c r="A79" s="76"/>
      <c r="B79" s="77"/>
      <c r="C79" s="85">
        <v>2010</v>
      </c>
      <c r="D79" s="96"/>
      <c r="E79" s="96"/>
      <c r="F79" s="96"/>
      <c r="G79" s="96"/>
      <c r="H79" s="96"/>
      <c r="I79" s="46">
        <v>1867.1200000000001</v>
      </c>
      <c r="J79" s="46">
        <v>8534.801</v>
      </c>
      <c r="K79" s="46">
        <v>1381.3083441855197</v>
      </c>
      <c r="L79" s="46">
        <v>326.29700000000014</v>
      </c>
      <c r="M79" s="46">
        <v>-773.2342919193311</v>
      </c>
      <c r="N79" s="23">
        <v>10159.688114474098</v>
      </c>
    </row>
    <row r="80" spans="1:14" ht="12.75">
      <c r="A80" s="76"/>
      <c r="B80" s="77"/>
      <c r="C80" s="85">
        <v>2011</v>
      </c>
      <c r="D80" s="96"/>
      <c r="E80" s="96"/>
      <c r="F80" s="96"/>
      <c r="G80" s="96"/>
      <c r="H80" s="96"/>
      <c r="I80" s="96"/>
      <c r="J80" s="46">
        <v>2163.0280000000002</v>
      </c>
      <c r="K80" s="46">
        <v>4355.7446258153495</v>
      </c>
      <c r="L80" s="46">
        <v>2643.828</v>
      </c>
      <c r="M80" s="46">
        <v>447.2111480448141</v>
      </c>
      <c r="N80" s="23">
        <v>12109.52634418552</v>
      </c>
    </row>
    <row r="81" spans="1:14" ht="12.75">
      <c r="A81" s="76"/>
      <c r="B81" s="77"/>
      <c r="C81" s="85">
        <v>2012</v>
      </c>
      <c r="D81" s="96"/>
      <c r="E81" s="96"/>
      <c r="F81" s="96"/>
      <c r="G81" s="96"/>
      <c r="H81" s="96"/>
      <c r="I81" s="96"/>
      <c r="J81" s="96"/>
      <c r="K81" s="46">
        <v>2220.756936977369</v>
      </c>
      <c r="L81" s="46">
        <v>5946.184</v>
      </c>
      <c r="M81" s="46">
        <v>2661.81514457292</v>
      </c>
      <c r="N81" s="23">
        <v>9162.60062581535</v>
      </c>
    </row>
    <row r="82" spans="1:14" ht="12.75">
      <c r="A82" s="76"/>
      <c r="B82" s="77"/>
      <c r="C82" s="85">
        <v>2013</v>
      </c>
      <c r="D82" s="96"/>
      <c r="E82" s="96"/>
      <c r="F82" s="96"/>
      <c r="G82" s="96"/>
      <c r="H82" s="96"/>
      <c r="I82" s="96"/>
      <c r="J82" s="96"/>
      <c r="K82" s="96"/>
      <c r="L82" s="46">
        <v>1981.313</v>
      </c>
      <c r="M82" s="46">
        <v>8318.66733263402</v>
      </c>
      <c r="N82" s="23">
        <v>8166.940936977369</v>
      </c>
    </row>
    <row r="83" spans="1:14" ht="13.5" thickBot="1">
      <c r="A83" s="76"/>
      <c r="B83" s="77"/>
      <c r="C83" s="85">
        <v>2014</v>
      </c>
      <c r="D83" s="95"/>
      <c r="E83" s="95"/>
      <c r="F83" s="95"/>
      <c r="G83" s="95"/>
      <c r="H83" s="95"/>
      <c r="I83" s="95"/>
      <c r="J83" s="95"/>
      <c r="K83" s="95"/>
      <c r="L83" s="95"/>
      <c r="M83" s="47">
        <v>728.198303575811</v>
      </c>
      <c r="N83" s="23">
        <v>1981.313</v>
      </c>
    </row>
    <row r="84" spans="1:14" ht="13.5" thickTop="1">
      <c r="A84" s="76"/>
      <c r="B84" s="112" t="s">
        <v>147</v>
      </c>
      <c r="C84" s="112"/>
      <c r="D84" s="142">
        <f aca="true" t="shared" si="6" ref="D84:M84">SUM(D73:D83)</f>
        <v>8008.278</v>
      </c>
      <c r="E84" s="142">
        <f t="shared" si="6"/>
        <v>5800.253999999999</v>
      </c>
      <c r="F84" s="142">
        <f t="shared" si="6"/>
        <v>1202.6300517120026</v>
      </c>
      <c r="G84" s="142">
        <f t="shared" si="6"/>
        <v>8577.892999999998</v>
      </c>
      <c r="H84" s="142">
        <f t="shared" si="6"/>
        <v>5698.234469804002</v>
      </c>
      <c r="I84" s="142">
        <f t="shared" si="6"/>
        <v>7335.293245239997</v>
      </c>
      <c r="J84" s="142">
        <f t="shared" si="6"/>
        <v>24453.288</v>
      </c>
      <c r="K84" s="142">
        <f t="shared" si="6"/>
        <v>632.8151537569411</v>
      </c>
      <c r="L84" s="142">
        <f t="shared" si="6"/>
        <v>6753.938823258119</v>
      </c>
      <c r="M84" s="142">
        <f t="shared" si="6"/>
        <v>6102.327244300547</v>
      </c>
      <c r="N84" s="23"/>
    </row>
    <row r="85" spans="1:14" ht="12.75">
      <c r="A85" s="76"/>
      <c r="B85" s="77"/>
      <c r="C85" s="77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23"/>
    </row>
    <row r="86" spans="1:14" ht="12.75">
      <c r="A86" s="76"/>
      <c r="B86" s="102" t="s">
        <v>274</v>
      </c>
      <c r="C86" s="102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23"/>
    </row>
    <row r="87" spans="1:14" ht="12.75">
      <c r="A87" s="76"/>
      <c r="B87" s="77"/>
      <c r="C87" s="85" t="s">
        <v>352</v>
      </c>
      <c r="D87" s="46">
        <v>711</v>
      </c>
      <c r="E87" s="46">
        <v>399</v>
      </c>
      <c r="F87" s="46">
        <v>285</v>
      </c>
      <c r="G87" s="46">
        <v>229</v>
      </c>
      <c r="H87" s="46">
        <v>225</v>
      </c>
      <c r="I87" s="46">
        <v>239</v>
      </c>
      <c r="J87" s="46">
        <v>131</v>
      </c>
      <c r="K87" s="46">
        <v>110</v>
      </c>
      <c r="L87" s="46">
        <v>142</v>
      </c>
      <c r="M87" s="46">
        <v>47</v>
      </c>
      <c r="N87" s="23"/>
    </row>
    <row r="88" spans="1:14" ht="12.75">
      <c r="A88" s="76"/>
      <c r="B88" s="77"/>
      <c r="C88" s="85">
        <v>2005</v>
      </c>
      <c r="D88" s="46">
        <v>105</v>
      </c>
      <c r="E88" s="46">
        <v>224</v>
      </c>
      <c r="F88" s="46">
        <v>93</v>
      </c>
      <c r="G88" s="46">
        <v>40</v>
      </c>
      <c r="H88" s="46">
        <v>24</v>
      </c>
      <c r="I88" s="46">
        <v>24</v>
      </c>
      <c r="J88" s="46">
        <v>12</v>
      </c>
      <c r="K88" s="46">
        <v>11</v>
      </c>
      <c r="L88" s="46">
        <v>12</v>
      </c>
      <c r="M88" s="46">
        <v>15</v>
      </c>
      <c r="N88" s="23">
        <v>722</v>
      </c>
    </row>
    <row r="89" spans="1:14" ht="12.75">
      <c r="A89" s="76"/>
      <c r="B89" s="77"/>
      <c r="C89" s="85">
        <v>2006</v>
      </c>
      <c r="D89" s="96"/>
      <c r="E89" s="46">
        <v>90</v>
      </c>
      <c r="F89" s="46">
        <v>226</v>
      </c>
      <c r="G89" s="46">
        <v>85</v>
      </c>
      <c r="H89" s="46">
        <v>24</v>
      </c>
      <c r="I89" s="46">
        <v>28</v>
      </c>
      <c r="J89" s="46">
        <v>9</v>
      </c>
      <c r="K89" s="46">
        <v>12</v>
      </c>
      <c r="L89" s="46">
        <v>9</v>
      </c>
      <c r="M89" s="46">
        <v>16</v>
      </c>
      <c r="N89" s="23">
        <v>545</v>
      </c>
    </row>
    <row r="90" spans="1:14" ht="12.75">
      <c r="A90" s="76"/>
      <c r="B90" s="77"/>
      <c r="C90" s="85">
        <v>2007</v>
      </c>
      <c r="D90" s="96"/>
      <c r="E90" s="96"/>
      <c r="F90" s="46">
        <v>121</v>
      </c>
      <c r="G90" s="46">
        <v>202</v>
      </c>
      <c r="H90" s="46">
        <v>85</v>
      </c>
      <c r="I90" s="46">
        <v>59</v>
      </c>
      <c r="J90" s="46">
        <v>22</v>
      </c>
      <c r="K90" s="46">
        <v>11</v>
      </c>
      <c r="L90" s="46">
        <v>12</v>
      </c>
      <c r="M90" s="46">
        <v>20</v>
      </c>
      <c r="N90" s="23">
        <v>483</v>
      </c>
    </row>
    <row r="91" spans="1:14" ht="12.75">
      <c r="A91" s="76"/>
      <c r="B91" s="77"/>
      <c r="C91" s="85">
        <v>2008</v>
      </c>
      <c r="D91" s="96"/>
      <c r="E91" s="96"/>
      <c r="F91" s="96"/>
      <c r="G91" s="46">
        <v>127</v>
      </c>
      <c r="H91" s="46">
        <v>198</v>
      </c>
      <c r="I91" s="46">
        <v>102</v>
      </c>
      <c r="J91" s="46">
        <v>29</v>
      </c>
      <c r="K91" s="46">
        <v>17</v>
      </c>
      <c r="L91" s="46">
        <v>21</v>
      </c>
      <c r="M91" s="46">
        <v>19</v>
      </c>
      <c r="N91" s="23">
        <v>512</v>
      </c>
    </row>
    <row r="92" spans="1:14" ht="12.75">
      <c r="A92" s="76"/>
      <c r="B92" s="77"/>
      <c r="C92" s="85">
        <v>2009</v>
      </c>
      <c r="D92" s="96"/>
      <c r="E92" s="96"/>
      <c r="F92" s="96"/>
      <c r="G92" s="96"/>
      <c r="H92" s="46">
        <v>123</v>
      </c>
      <c r="I92" s="46">
        <v>213</v>
      </c>
      <c r="J92" s="46">
        <v>59</v>
      </c>
      <c r="K92" s="46">
        <v>25</v>
      </c>
      <c r="L92" s="46">
        <v>17</v>
      </c>
      <c r="M92" s="46">
        <v>15</v>
      </c>
      <c r="N92" s="23">
        <v>494</v>
      </c>
    </row>
    <row r="93" spans="1:14" ht="12.75">
      <c r="A93" s="76"/>
      <c r="B93" s="77"/>
      <c r="C93" s="85">
        <v>2010</v>
      </c>
      <c r="D93" s="96"/>
      <c r="E93" s="96"/>
      <c r="F93" s="96"/>
      <c r="G93" s="96"/>
      <c r="H93" s="96"/>
      <c r="I93" s="46">
        <v>125</v>
      </c>
      <c r="J93" s="46">
        <v>146</v>
      </c>
      <c r="K93" s="46">
        <v>50</v>
      </c>
      <c r="L93" s="46">
        <v>25</v>
      </c>
      <c r="M93" s="46">
        <v>19</v>
      </c>
      <c r="N93" s="23">
        <v>437</v>
      </c>
    </row>
    <row r="94" spans="1:14" ht="12.75">
      <c r="A94" s="76"/>
      <c r="B94" s="77"/>
      <c r="C94" s="85">
        <v>2011</v>
      </c>
      <c r="D94" s="96"/>
      <c r="E94" s="96"/>
      <c r="F94" s="96"/>
      <c r="G94" s="96"/>
      <c r="H94" s="96"/>
      <c r="I94" s="96"/>
      <c r="J94" s="46">
        <v>55</v>
      </c>
      <c r="K94" s="46">
        <v>156</v>
      </c>
      <c r="L94" s="46">
        <v>70</v>
      </c>
      <c r="M94" s="46">
        <v>38</v>
      </c>
      <c r="N94" s="23">
        <v>346</v>
      </c>
    </row>
    <row r="95" spans="1:14" ht="12.75">
      <c r="A95" s="76"/>
      <c r="B95" s="77"/>
      <c r="C95" s="85">
        <v>2012</v>
      </c>
      <c r="D95" s="96"/>
      <c r="E95" s="96"/>
      <c r="F95" s="96"/>
      <c r="G95" s="96"/>
      <c r="H95" s="96"/>
      <c r="I95" s="96"/>
      <c r="J95" s="96"/>
      <c r="K95" s="46">
        <v>70</v>
      </c>
      <c r="L95" s="46">
        <v>129</v>
      </c>
      <c r="M95" s="46">
        <v>71</v>
      </c>
      <c r="N95" s="23">
        <v>281</v>
      </c>
    </row>
    <row r="96" spans="1:14" ht="12.75">
      <c r="A96" s="76"/>
      <c r="B96" s="77"/>
      <c r="C96" s="85">
        <v>2013</v>
      </c>
      <c r="D96" s="96"/>
      <c r="E96" s="96"/>
      <c r="F96" s="96"/>
      <c r="G96" s="96"/>
      <c r="H96" s="96"/>
      <c r="I96" s="96"/>
      <c r="J96" s="96"/>
      <c r="K96" s="96"/>
      <c r="L96" s="46">
        <v>74</v>
      </c>
      <c r="M96" s="46">
        <v>162</v>
      </c>
      <c r="N96" s="23">
        <v>199</v>
      </c>
    </row>
    <row r="97" spans="1:14" ht="13.5" thickBot="1">
      <c r="A97" s="76"/>
      <c r="B97" s="77"/>
      <c r="C97" s="85">
        <v>2014</v>
      </c>
      <c r="D97" s="95"/>
      <c r="E97" s="95"/>
      <c r="F97" s="95"/>
      <c r="G97" s="95"/>
      <c r="H97" s="95"/>
      <c r="I97" s="95"/>
      <c r="J97" s="95"/>
      <c r="K97" s="95"/>
      <c r="L97" s="95"/>
      <c r="M97" s="47">
        <v>143</v>
      </c>
      <c r="N97" s="23"/>
    </row>
    <row r="98" spans="1:14" ht="13.5" thickTop="1">
      <c r="A98" s="72"/>
      <c r="B98" s="113" t="s">
        <v>147</v>
      </c>
      <c r="C98" s="113"/>
      <c r="D98" s="148">
        <f aca="true" t="shared" si="7" ref="D98:M98">SUM(D87:D97)</f>
        <v>816</v>
      </c>
      <c r="E98" s="148">
        <f t="shared" si="7"/>
        <v>713</v>
      </c>
      <c r="F98" s="148">
        <f t="shared" si="7"/>
        <v>725</v>
      </c>
      <c r="G98" s="148">
        <f t="shared" si="7"/>
        <v>683</v>
      </c>
      <c r="H98" s="148">
        <f t="shared" si="7"/>
        <v>679</v>
      </c>
      <c r="I98" s="148">
        <f t="shared" si="7"/>
        <v>790</v>
      </c>
      <c r="J98" s="148">
        <f t="shared" si="7"/>
        <v>463</v>
      </c>
      <c r="K98" s="148">
        <f t="shared" si="7"/>
        <v>462</v>
      </c>
      <c r="L98" s="148">
        <f t="shared" si="7"/>
        <v>511</v>
      </c>
      <c r="M98" s="148">
        <f t="shared" si="7"/>
        <v>565</v>
      </c>
      <c r="N98" s="6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zoomScale="90" zoomScaleNormal="90" zoomScalePageLayoutView="0" workbookViewId="0" topLeftCell="A1">
      <selection activeCell="A3" sqref="A3"/>
    </sheetView>
  </sheetViews>
  <sheetFormatPr defaultColWidth="9.33203125" defaultRowHeight="12.75"/>
  <cols>
    <col min="1" max="1" width="3.83203125" style="11" customWidth="1"/>
    <col min="2" max="2" width="4.83203125" style="11" customWidth="1"/>
    <col min="3" max="3" width="87.66015625" style="11" customWidth="1"/>
    <col min="4" max="4" width="15.83203125" style="11" customWidth="1"/>
    <col min="5" max="9" width="17.83203125" style="11" bestFit="1" customWidth="1"/>
    <col min="10" max="11" width="15.83203125" style="11" customWidth="1"/>
    <col min="12" max="16384" width="9.33203125" style="11" customWidth="1"/>
  </cols>
  <sheetData>
    <row r="1" ht="15">
      <c r="A1" s="119" t="s">
        <v>278</v>
      </c>
    </row>
    <row r="2" ht="12">
      <c r="A2" s="11" t="s">
        <v>349</v>
      </c>
    </row>
    <row r="4" spans="1:13" ht="12.75">
      <c r="A4" s="155" t="s">
        <v>142</v>
      </c>
      <c r="B4" s="156"/>
      <c r="C4" s="156"/>
      <c r="D4" s="212" t="s">
        <v>67</v>
      </c>
      <c r="E4" s="212"/>
      <c r="F4" s="212"/>
      <c r="G4" s="212"/>
      <c r="H4" s="212"/>
      <c r="I4" s="212"/>
      <c r="J4" s="212"/>
      <c r="K4" s="213"/>
      <c r="L4" s="98"/>
      <c r="M4" s="98"/>
    </row>
    <row r="5" spans="1:13" ht="12.75">
      <c r="A5" s="132"/>
      <c r="B5" s="131"/>
      <c r="C5" s="131"/>
      <c r="D5" s="128" t="s">
        <v>135</v>
      </c>
      <c r="E5" s="128" t="s">
        <v>136</v>
      </c>
      <c r="F5" s="128" t="s">
        <v>137</v>
      </c>
      <c r="G5" s="128" t="s">
        <v>138</v>
      </c>
      <c r="H5" s="128" t="s">
        <v>139</v>
      </c>
      <c r="I5" s="128" t="s">
        <v>140</v>
      </c>
      <c r="J5" s="128" t="s">
        <v>141</v>
      </c>
      <c r="K5" s="129" t="s">
        <v>4</v>
      </c>
      <c r="L5" s="98"/>
      <c r="M5" s="98"/>
    </row>
    <row r="6" spans="1:11" ht="12">
      <c r="A6" s="91"/>
      <c r="B6" s="7"/>
      <c r="C6" s="7"/>
      <c r="D6" s="77"/>
      <c r="E6" s="77"/>
      <c r="F6" s="77"/>
      <c r="G6" s="77"/>
      <c r="H6" s="77"/>
      <c r="I6" s="77"/>
      <c r="J6" s="77"/>
      <c r="K6" s="75"/>
    </row>
    <row r="7" spans="1:11" ht="12.75">
      <c r="A7" s="74" t="s">
        <v>133</v>
      </c>
      <c r="B7" s="77"/>
      <c r="C7" s="77"/>
      <c r="D7" s="77"/>
      <c r="E7" s="77"/>
      <c r="F7" s="77"/>
      <c r="G7" s="77"/>
      <c r="H7" s="77"/>
      <c r="I7" s="77"/>
      <c r="J7" s="77"/>
      <c r="K7" s="75"/>
    </row>
    <row r="8" spans="1:11" ht="12.75">
      <c r="A8" s="74"/>
      <c r="B8" s="77" t="s">
        <v>92</v>
      </c>
      <c r="C8" s="77"/>
      <c r="D8" s="77"/>
      <c r="E8" s="77"/>
      <c r="F8" s="77"/>
      <c r="G8" s="77"/>
      <c r="H8" s="77"/>
      <c r="I8" s="77"/>
      <c r="J8" s="77"/>
      <c r="K8" s="75"/>
    </row>
    <row r="9" spans="1:11" ht="12.75">
      <c r="A9" s="74"/>
      <c r="B9" s="77"/>
      <c r="C9" s="85" t="s">
        <v>352</v>
      </c>
      <c r="D9" s="92">
        <v>3431.96547999893</v>
      </c>
      <c r="E9" s="92">
        <v>17081.5044599954</v>
      </c>
      <c r="F9" s="92">
        <v>41905.5288499832</v>
      </c>
      <c r="G9" s="92">
        <v>85698.43009997178</v>
      </c>
      <c r="H9" s="92">
        <v>37005.53556999237</v>
      </c>
      <c r="I9" s="92">
        <v>5444.1749599996165</v>
      </c>
      <c r="J9" s="92">
        <v>0</v>
      </c>
      <c r="K9" s="94">
        <f>SUM(D9:J9)</f>
        <v>190567.1394199413</v>
      </c>
    </row>
    <row r="10" spans="1:11" ht="12.75">
      <c r="A10" s="76"/>
      <c r="B10" s="77"/>
      <c r="C10" s="85">
        <v>2005</v>
      </c>
      <c r="D10" s="92">
        <v>96.20975999999999</v>
      </c>
      <c r="E10" s="92">
        <v>1822.83243</v>
      </c>
      <c r="F10" s="92">
        <v>2288.64948999999</v>
      </c>
      <c r="G10" s="92">
        <v>5857.74826999997</v>
      </c>
      <c r="H10" s="92">
        <v>2984.025949999981</v>
      </c>
      <c r="I10" s="92">
        <v>716.748389999998</v>
      </c>
      <c r="J10" s="92">
        <v>0</v>
      </c>
      <c r="K10" s="94">
        <f>SUM(D10:J10)</f>
        <v>13766.21428999994</v>
      </c>
    </row>
    <row r="11" spans="1:11" ht="12.75">
      <c r="A11" s="76"/>
      <c r="B11" s="77"/>
      <c r="C11" s="85">
        <v>2006</v>
      </c>
      <c r="D11" s="92">
        <v>133.9520800000001</v>
      </c>
      <c r="E11" s="92">
        <v>1808.7873399999999</v>
      </c>
      <c r="F11" s="92">
        <v>2523.82112</v>
      </c>
      <c r="G11" s="92">
        <v>3766.3862100000006</v>
      </c>
      <c r="H11" s="92">
        <v>2971.739</v>
      </c>
      <c r="I11" s="92">
        <v>275.80584999999996</v>
      </c>
      <c r="J11" s="92">
        <v>0</v>
      </c>
      <c r="K11" s="94">
        <f>SUM(D11:J11)</f>
        <v>11480.491600000001</v>
      </c>
    </row>
    <row r="12" spans="1:11" ht="12.75">
      <c r="A12" s="76"/>
      <c r="B12" s="77"/>
      <c r="C12" s="85">
        <v>2007</v>
      </c>
      <c r="D12" s="92">
        <v>20.95903</v>
      </c>
      <c r="E12" s="92">
        <v>1220.0671599999998</v>
      </c>
      <c r="F12" s="92">
        <v>2318.10688</v>
      </c>
      <c r="G12" s="92">
        <v>5020.8990699999995</v>
      </c>
      <c r="H12" s="92">
        <v>2840.500549999998</v>
      </c>
      <c r="I12" s="92">
        <v>275.90954999999997</v>
      </c>
      <c r="J12" s="92">
        <v>0</v>
      </c>
      <c r="K12" s="94">
        <f aca="true" t="shared" si="0" ref="K12:K19">SUM(D12:J12)</f>
        <v>11696.442239999997</v>
      </c>
    </row>
    <row r="13" spans="1:11" ht="12.75">
      <c r="A13" s="76"/>
      <c r="B13" s="77"/>
      <c r="C13" s="85">
        <v>2008</v>
      </c>
      <c r="D13" s="92">
        <v>435.26446000000004</v>
      </c>
      <c r="E13" s="92">
        <v>387.05819</v>
      </c>
      <c r="F13" s="92">
        <v>2390.7517699999994</v>
      </c>
      <c r="G13" s="92">
        <v>3253.79953</v>
      </c>
      <c r="H13" s="92">
        <v>2755.182919999999</v>
      </c>
      <c r="I13" s="92">
        <v>486.36624</v>
      </c>
      <c r="J13" s="92">
        <v>5</v>
      </c>
      <c r="K13" s="94">
        <f t="shared" si="0"/>
        <v>9713.423109999998</v>
      </c>
    </row>
    <row r="14" spans="1:11" ht="12.75">
      <c r="A14" s="76"/>
      <c r="B14" s="77"/>
      <c r="C14" s="85">
        <v>2009</v>
      </c>
      <c r="D14" s="92">
        <v>4.2358</v>
      </c>
      <c r="E14" s="92">
        <v>462.85739</v>
      </c>
      <c r="F14" s="92">
        <v>1925.72006</v>
      </c>
      <c r="G14" s="92">
        <v>2587.31635</v>
      </c>
      <c r="H14" s="92">
        <v>2548.062550000002</v>
      </c>
      <c r="I14" s="92">
        <v>784.4486999999998</v>
      </c>
      <c r="J14" s="92">
        <v>0</v>
      </c>
      <c r="K14" s="94">
        <f t="shared" si="0"/>
        <v>8312.640850000002</v>
      </c>
    </row>
    <row r="15" spans="1:11" ht="12.75">
      <c r="A15" s="74"/>
      <c r="B15" s="77"/>
      <c r="C15" s="85">
        <v>2010</v>
      </c>
      <c r="D15" s="92">
        <v>145.78298</v>
      </c>
      <c r="E15" s="92">
        <v>207.78759000000008</v>
      </c>
      <c r="F15" s="92">
        <v>1576.02054</v>
      </c>
      <c r="G15" s="92">
        <v>2975.56978</v>
      </c>
      <c r="H15" s="92">
        <v>2851.658409999999</v>
      </c>
      <c r="I15" s="92">
        <v>822.16068</v>
      </c>
      <c r="J15" s="92">
        <v>140.30271000000002</v>
      </c>
      <c r="K15" s="94">
        <f t="shared" si="0"/>
        <v>8719.28269</v>
      </c>
    </row>
    <row r="16" spans="1:11" ht="12.75">
      <c r="A16" s="76"/>
      <c r="B16" s="77"/>
      <c r="C16" s="85">
        <v>2011</v>
      </c>
      <c r="D16" s="92">
        <v>0.71439</v>
      </c>
      <c r="E16" s="92">
        <v>343.86541000000005</v>
      </c>
      <c r="F16" s="92">
        <v>814.99128</v>
      </c>
      <c r="G16" s="92">
        <v>2760.60869</v>
      </c>
      <c r="H16" s="92">
        <v>1487.77027</v>
      </c>
      <c r="I16" s="92">
        <v>800.94754</v>
      </c>
      <c r="J16" s="92">
        <v>53.18726</v>
      </c>
      <c r="K16" s="94">
        <f t="shared" si="0"/>
        <v>6262.0848399999995</v>
      </c>
    </row>
    <row r="17" spans="1:11" ht="12.75">
      <c r="A17" s="76"/>
      <c r="B17" s="77"/>
      <c r="C17" s="85">
        <v>2012</v>
      </c>
      <c r="D17" s="92">
        <v>352.04241</v>
      </c>
      <c r="E17" s="92">
        <v>533.6454399999999</v>
      </c>
      <c r="F17" s="92">
        <v>1325.65299</v>
      </c>
      <c r="G17" s="92">
        <v>1742.3485500000002</v>
      </c>
      <c r="H17" s="92">
        <v>1319.6514300000001</v>
      </c>
      <c r="I17" s="92">
        <v>490.9128</v>
      </c>
      <c r="J17" s="92">
        <v>152.02156</v>
      </c>
      <c r="K17" s="94">
        <f t="shared" si="0"/>
        <v>5916.275180000001</v>
      </c>
    </row>
    <row r="18" spans="1:11" ht="12.75">
      <c r="A18" s="76"/>
      <c r="B18" s="77"/>
      <c r="C18" s="85">
        <v>2013</v>
      </c>
      <c r="D18" s="92">
        <v>0</v>
      </c>
      <c r="E18" s="92">
        <v>666.34128</v>
      </c>
      <c r="F18" s="92">
        <v>482.53805</v>
      </c>
      <c r="G18" s="92">
        <v>1213.38434</v>
      </c>
      <c r="H18" s="92">
        <v>963.2231400000001</v>
      </c>
      <c r="I18" s="92">
        <v>533.89022</v>
      </c>
      <c r="J18" s="92">
        <v>104.7635</v>
      </c>
      <c r="K18" s="94">
        <f t="shared" si="0"/>
        <v>3964.1405300000006</v>
      </c>
    </row>
    <row r="19" spans="1:11" ht="12.75">
      <c r="A19" s="76"/>
      <c r="B19" s="77"/>
      <c r="C19" s="85">
        <v>2014</v>
      </c>
      <c r="D19" s="92">
        <v>0.126</v>
      </c>
      <c r="E19" s="92">
        <v>3</v>
      </c>
      <c r="F19" s="92">
        <v>65.84522</v>
      </c>
      <c r="G19" s="92">
        <v>103.0356</v>
      </c>
      <c r="H19" s="92">
        <v>63.394960000000005</v>
      </c>
      <c r="I19" s="92">
        <v>447.68555</v>
      </c>
      <c r="J19" s="92">
        <v>97.46126000000001</v>
      </c>
      <c r="K19" s="94">
        <f t="shared" si="0"/>
        <v>780.54859</v>
      </c>
    </row>
    <row r="20" spans="1:11" ht="15">
      <c r="A20" s="76"/>
      <c r="B20" s="77"/>
      <c r="C20" s="90"/>
      <c r="D20" s="84"/>
      <c r="E20" s="84"/>
      <c r="F20" s="84"/>
      <c r="G20" s="84"/>
      <c r="H20" s="84"/>
      <c r="I20" s="84"/>
      <c r="J20" s="84"/>
      <c r="K20" s="94"/>
    </row>
    <row r="21" spans="1:11" ht="12.75">
      <c r="A21" s="74"/>
      <c r="B21" s="77" t="s">
        <v>104</v>
      </c>
      <c r="C21" s="77"/>
      <c r="D21" s="84"/>
      <c r="E21" s="84"/>
      <c r="F21" s="84"/>
      <c r="G21" s="84"/>
      <c r="H21" s="84"/>
      <c r="I21" s="84"/>
      <c r="J21" s="84"/>
      <c r="K21" s="94"/>
    </row>
    <row r="22" spans="1:11" ht="12.75">
      <c r="A22" s="74"/>
      <c r="B22" s="77"/>
      <c r="C22" s="85" t="s">
        <v>352</v>
      </c>
      <c r="D22" s="92">
        <v>950.05689</v>
      </c>
      <c r="E22" s="92">
        <v>8129.09002</v>
      </c>
      <c r="F22" s="92">
        <v>14108.179470000001</v>
      </c>
      <c r="G22" s="92">
        <v>30402.12628</v>
      </c>
      <c r="H22" s="92">
        <v>15005.357476485226</v>
      </c>
      <c r="I22" s="92">
        <v>2991.958135575672</v>
      </c>
      <c r="J22" s="92">
        <v>0</v>
      </c>
      <c r="K22" s="94">
        <f>SUM(D22:J22)</f>
        <v>71586.76827206089</v>
      </c>
    </row>
    <row r="23" spans="1:11" ht="12.75">
      <c r="A23" s="76"/>
      <c r="B23" s="77"/>
      <c r="C23" s="85">
        <v>2005</v>
      </c>
      <c r="D23" s="92">
        <v>0</v>
      </c>
      <c r="E23" s="92">
        <v>1484.21335</v>
      </c>
      <c r="F23" s="92">
        <v>1864.02417</v>
      </c>
      <c r="G23" s="92">
        <v>4496.58503</v>
      </c>
      <c r="H23" s="92">
        <v>2170.0398200000004</v>
      </c>
      <c r="I23" s="92">
        <v>456.05206999999996</v>
      </c>
      <c r="J23" s="92">
        <v>0</v>
      </c>
      <c r="K23" s="94">
        <f>SUM(D23:J23)</f>
        <v>10470.91444</v>
      </c>
    </row>
    <row r="24" spans="1:11" ht="12.75">
      <c r="A24" s="76"/>
      <c r="B24" s="77"/>
      <c r="C24" s="85">
        <v>2006</v>
      </c>
      <c r="D24" s="92">
        <v>151.66221</v>
      </c>
      <c r="E24" s="92">
        <v>1700.8899</v>
      </c>
      <c r="F24" s="92">
        <v>1967.57256</v>
      </c>
      <c r="G24" s="92">
        <v>2932.19927</v>
      </c>
      <c r="H24" s="92">
        <v>3252.8918099999996</v>
      </c>
      <c r="I24" s="92">
        <v>224</v>
      </c>
      <c r="J24" s="92">
        <v>0</v>
      </c>
      <c r="K24" s="94">
        <f>SUM(D24:J24)</f>
        <v>10229.21575</v>
      </c>
    </row>
    <row r="25" spans="1:11" ht="12.75">
      <c r="A25" s="76"/>
      <c r="B25" s="77"/>
      <c r="C25" s="85">
        <v>2007</v>
      </c>
      <c r="D25" s="92">
        <v>0</v>
      </c>
      <c r="E25" s="92">
        <v>1106.3545800000002</v>
      </c>
      <c r="F25" s="92">
        <v>2002.6703</v>
      </c>
      <c r="G25" s="92">
        <v>3905.69245</v>
      </c>
      <c r="H25" s="92">
        <v>2986.4112</v>
      </c>
      <c r="I25" s="92">
        <v>332.38819</v>
      </c>
      <c r="J25" s="92">
        <v>0</v>
      </c>
      <c r="K25" s="94">
        <f aca="true" t="shared" si="1" ref="K25:K32">SUM(D25:J25)</f>
        <v>10333.51672</v>
      </c>
    </row>
    <row r="26" spans="1:11" ht="12.75">
      <c r="A26" s="76"/>
      <c r="B26" s="77"/>
      <c r="C26" s="85">
        <v>2008</v>
      </c>
      <c r="D26" s="92">
        <v>355.78783</v>
      </c>
      <c r="E26" s="92">
        <v>580.87428</v>
      </c>
      <c r="F26" s="92">
        <v>2356.5472400000003</v>
      </c>
      <c r="G26" s="92">
        <v>2994.37212</v>
      </c>
      <c r="H26" s="92">
        <v>2888.5381</v>
      </c>
      <c r="I26" s="92">
        <v>269.58512</v>
      </c>
      <c r="J26" s="92">
        <v>0</v>
      </c>
      <c r="K26" s="94">
        <f t="shared" si="1"/>
        <v>9445.70469</v>
      </c>
    </row>
    <row r="27" spans="1:11" ht="12.75">
      <c r="A27" s="76"/>
      <c r="B27" s="77"/>
      <c r="C27" s="85">
        <v>2009</v>
      </c>
      <c r="D27" s="92">
        <v>0</v>
      </c>
      <c r="E27" s="92">
        <v>543.1193</v>
      </c>
      <c r="F27" s="92">
        <v>1896.50217</v>
      </c>
      <c r="G27" s="92">
        <v>2336.56408</v>
      </c>
      <c r="H27" s="92">
        <v>2517.32935</v>
      </c>
      <c r="I27" s="92">
        <v>1123.6840642629</v>
      </c>
      <c r="J27" s="92">
        <v>0</v>
      </c>
      <c r="K27" s="94">
        <f t="shared" si="1"/>
        <v>8417.1989642629</v>
      </c>
    </row>
    <row r="28" spans="1:11" ht="12.75">
      <c r="A28" s="74"/>
      <c r="B28" s="77"/>
      <c r="C28" s="85">
        <v>2010</v>
      </c>
      <c r="D28" s="92">
        <v>253.98236</v>
      </c>
      <c r="E28" s="92">
        <v>375.07627</v>
      </c>
      <c r="F28" s="92">
        <v>1720.6572099999998</v>
      </c>
      <c r="G28" s="92">
        <v>3734.44422</v>
      </c>
      <c r="H28" s="92">
        <v>3104.28204</v>
      </c>
      <c r="I28" s="92">
        <v>1390.68371</v>
      </c>
      <c r="J28" s="92">
        <v>0</v>
      </c>
      <c r="K28" s="94">
        <f t="shared" si="1"/>
        <v>10579.12581</v>
      </c>
    </row>
    <row r="29" spans="1:11" ht="12.75">
      <c r="A29" s="76"/>
      <c r="B29" s="77"/>
      <c r="C29" s="85">
        <v>2011</v>
      </c>
      <c r="D29" s="92">
        <v>0</v>
      </c>
      <c r="E29" s="92">
        <v>596.92708</v>
      </c>
      <c r="F29" s="92">
        <v>1149.84493</v>
      </c>
      <c r="G29" s="92">
        <v>4388.40149</v>
      </c>
      <c r="H29" s="92">
        <v>1952.4545500000002</v>
      </c>
      <c r="I29" s="92">
        <v>1798.2551299999998</v>
      </c>
      <c r="J29" s="92">
        <v>142</v>
      </c>
      <c r="K29" s="94">
        <f t="shared" si="1"/>
        <v>10027.88318</v>
      </c>
    </row>
    <row r="30" spans="1:11" ht="12.75">
      <c r="A30" s="76"/>
      <c r="B30" s="77"/>
      <c r="C30" s="85">
        <v>2012</v>
      </c>
      <c r="D30" s="92">
        <v>205</v>
      </c>
      <c r="E30" s="92">
        <v>1269.55321</v>
      </c>
      <c r="F30" s="92">
        <v>3035.12399</v>
      </c>
      <c r="G30" s="92">
        <v>3229.08619</v>
      </c>
      <c r="H30" s="92">
        <v>2633.31075</v>
      </c>
      <c r="I30" s="92">
        <v>586.12796</v>
      </c>
      <c r="J30" s="92">
        <v>279.88708999999994</v>
      </c>
      <c r="K30" s="94">
        <f t="shared" si="1"/>
        <v>11238.08919</v>
      </c>
    </row>
    <row r="31" spans="1:11" s="4" customFormat="1" ht="12.75">
      <c r="A31" s="76"/>
      <c r="B31" s="77"/>
      <c r="C31" s="85">
        <v>2013</v>
      </c>
      <c r="D31" s="92">
        <v>0</v>
      </c>
      <c r="E31" s="92">
        <v>1383.24403</v>
      </c>
      <c r="F31" s="92">
        <v>1149.4498999999998</v>
      </c>
      <c r="G31" s="92">
        <v>2866.71003</v>
      </c>
      <c r="H31" s="92">
        <v>3540.9589000000005</v>
      </c>
      <c r="I31" s="92">
        <v>1621.2587800000001</v>
      </c>
      <c r="J31" s="92">
        <v>12.858</v>
      </c>
      <c r="K31" s="94">
        <f t="shared" si="1"/>
        <v>10574.479640000001</v>
      </c>
    </row>
    <row r="32" spans="1:11" s="4" customFormat="1" ht="12.75">
      <c r="A32" s="76"/>
      <c r="B32" s="77"/>
      <c r="C32" s="85">
        <v>2014</v>
      </c>
      <c r="D32" s="92">
        <v>0</v>
      </c>
      <c r="E32" s="92">
        <v>0</v>
      </c>
      <c r="F32" s="92">
        <v>14</v>
      </c>
      <c r="G32" s="92">
        <v>363</v>
      </c>
      <c r="H32" s="92">
        <v>0</v>
      </c>
      <c r="I32" s="92">
        <v>511.82543</v>
      </c>
      <c r="J32" s="92">
        <v>12.858</v>
      </c>
      <c r="K32" s="94">
        <f t="shared" si="1"/>
        <v>901.6834299999999</v>
      </c>
    </row>
    <row r="33" spans="1:11" s="4" customFormat="1" ht="12.75">
      <c r="A33" s="76"/>
      <c r="B33" s="77"/>
      <c r="C33" s="77"/>
      <c r="D33" s="84"/>
      <c r="E33" s="84"/>
      <c r="F33" s="84"/>
      <c r="G33" s="84"/>
      <c r="H33" s="84"/>
      <c r="I33" s="84"/>
      <c r="J33" s="84"/>
      <c r="K33" s="94"/>
    </row>
    <row r="34" spans="1:11" s="4" customFormat="1" ht="12.75">
      <c r="A34" s="76"/>
      <c r="B34" s="77" t="s">
        <v>134</v>
      </c>
      <c r="C34" s="77"/>
      <c r="D34" s="84"/>
      <c r="E34" s="84"/>
      <c r="F34" s="84"/>
      <c r="G34" s="84"/>
      <c r="H34" s="84"/>
      <c r="I34" s="84"/>
      <c r="J34" s="84"/>
      <c r="K34" s="94"/>
    </row>
    <row r="35" spans="1:11" s="4" customFormat="1" ht="12.75">
      <c r="A35" s="76"/>
      <c r="B35" s="77"/>
      <c r="C35" s="85" t="s">
        <v>352</v>
      </c>
      <c r="D35" s="92">
        <v>233</v>
      </c>
      <c r="E35" s="92">
        <v>807</v>
      </c>
      <c r="F35" s="92">
        <v>2482</v>
      </c>
      <c r="G35" s="92">
        <v>4719</v>
      </c>
      <c r="H35" s="92">
        <v>2607</v>
      </c>
      <c r="I35" s="92">
        <v>597</v>
      </c>
      <c r="J35" s="92">
        <v>0</v>
      </c>
      <c r="K35" s="94">
        <f>SUM(D35:J35)</f>
        <v>11445</v>
      </c>
    </row>
    <row r="36" spans="1:11" s="4" customFormat="1" ht="12.75">
      <c r="A36" s="76"/>
      <c r="B36" s="77"/>
      <c r="C36" s="85">
        <v>2005</v>
      </c>
      <c r="D36" s="92">
        <v>10</v>
      </c>
      <c r="E36" s="92">
        <v>28</v>
      </c>
      <c r="F36" s="92">
        <v>100</v>
      </c>
      <c r="G36" s="92">
        <v>201</v>
      </c>
      <c r="H36" s="92">
        <v>145</v>
      </c>
      <c r="I36" s="92">
        <v>102</v>
      </c>
      <c r="J36" s="92">
        <v>0</v>
      </c>
      <c r="K36" s="94">
        <f>SUM(D36:J36)</f>
        <v>586</v>
      </c>
    </row>
    <row r="37" spans="1:11" s="4" customFormat="1" ht="12.75">
      <c r="A37" s="76"/>
      <c r="B37" s="77"/>
      <c r="C37" s="85">
        <v>2006</v>
      </c>
      <c r="D37" s="92">
        <v>12</v>
      </c>
      <c r="E37" s="92">
        <v>35</v>
      </c>
      <c r="F37" s="92">
        <v>78</v>
      </c>
      <c r="G37" s="92">
        <v>177</v>
      </c>
      <c r="H37" s="92">
        <v>152</v>
      </c>
      <c r="I37" s="92">
        <v>65</v>
      </c>
      <c r="J37" s="92">
        <v>0</v>
      </c>
      <c r="K37" s="94">
        <f>SUM(D37:J37)</f>
        <v>519</v>
      </c>
    </row>
    <row r="38" spans="1:11" s="4" customFormat="1" ht="12.75">
      <c r="A38" s="76"/>
      <c r="B38" s="77"/>
      <c r="C38" s="85">
        <v>2007</v>
      </c>
      <c r="D38" s="92">
        <v>8</v>
      </c>
      <c r="E38" s="92">
        <v>26</v>
      </c>
      <c r="F38" s="92">
        <v>94</v>
      </c>
      <c r="G38" s="92">
        <v>182</v>
      </c>
      <c r="H38" s="92">
        <v>179</v>
      </c>
      <c r="I38" s="92">
        <v>75</v>
      </c>
      <c r="J38" s="92">
        <v>0</v>
      </c>
      <c r="K38" s="94">
        <f aca="true" t="shared" si="2" ref="K38:K45">SUM(D38:J38)</f>
        <v>564</v>
      </c>
    </row>
    <row r="39" spans="1:11" s="4" customFormat="1" ht="12.75">
      <c r="A39" s="76"/>
      <c r="B39" s="77"/>
      <c r="C39" s="85">
        <v>2008</v>
      </c>
      <c r="D39" s="92">
        <v>9</v>
      </c>
      <c r="E39" s="92">
        <v>18</v>
      </c>
      <c r="F39" s="92">
        <v>76</v>
      </c>
      <c r="G39" s="92">
        <v>189</v>
      </c>
      <c r="H39" s="92">
        <v>161</v>
      </c>
      <c r="I39" s="92">
        <v>81</v>
      </c>
      <c r="J39" s="92">
        <v>1</v>
      </c>
      <c r="K39" s="94">
        <f t="shared" si="2"/>
        <v>535</v>
      </c>
    </row>
    <row r="40" spans="1:11" s="4" customFormat="1" ht="12.75">
      <c r="A40" s="76"/>
      <c r="B40" s="77"/>
      <c r="C40" s="85">
        <v>2009</v>
      </c>
      <c r="D40" s="92">
        <v>4</v>
      </c>
      <c r="E40" s="92">
        <v>22</v>
      </c>
      <c r="F40" s="92">
        <v>69</v>
      </c>
      <c r="G40" s="92">
        <v>156</v>
      </c>
      <c r="H40" s="92">
        <v>172</v>
      </c>
      <c r="I40" s="92">
        <v>77</v>
      </c>
      <c r="J40" s="92">
        <v>0</v>
      </c>
      <c r="K40" s="94">
        <f t="shared" si="2"/>
        <v>500</v>
      </c>
    </row>
    <row r="41" spans="1:11" s="4" customFormat="1" ht="12.75">
      <c r="A41" s="76"/>
      <c r="B41" s="77"/>
      <c r="C41" s="85">
        <v>2010</v>
      </c>
      <c r="D41" s="92">
        <v>3</v>
      </c>
      <c r="E41" s="92">
        <v>12</v>
      </c>
      <c r="F41" s="92">
        <v>59</v>
      </c>
      <c r="G41" s="92">
        <v>129</v>
      </c>
      <c r="H41" s="92">
        <v>167</v>
      </c>
      <c r="I41" s="92">
        <v>54</v>
      </c>
      <c r="J41" s="92">
        <v>44</v>
      </c>
      <c r="K41" s="94">
        <f t="shared" si="2"/>
        <v>468</v>
      </c>
    </row>
    <row r="42" spans="1:11" s="4" customFormat="1" ht="12.75">
      <c r="A42" s="76"/>
      <c r="B42" s="77"/>
      <c r="C42" s="85">
        <v>2011</v>
      </c>
      <c r="D42" s="92">
        <v>1</v>
      </c>
      <c r="E42" s="92">
        <v>17</v>
      </c>
      <c r="F42" s="92">
        <v>58</v>
      </c>
      <c r="G42" s="92">
        <v>134</v>
      </c>
      <c r="H42" s="92">
        <v>158</v>
      </c>
      <c r="I42" s="92">
        <v>55</v>
      </c>
      <c r="J42" s="92">
        <v>49</v>
      </c>
      <c r="K42" s="94">
        <f t="shared" si="2"/>
        <v>472</v>
      </c>
    </row>
    <row r="43" spans="1:11" ht="12.75">
      <c r="A43" s="76"/>
      <c r="B43" s="77"/>
      <c r="C43" s="85">
        <v>2012</v>
      </c>
      <c r="D43" s="92">
        <v>4</v>
      </c>
      <c r="E43" s="92">
        <v>16</v>
      </c>
      <c r="F43" s="92">
        <v>51</v>
      </c>
      <c r="G43" s="92">
        <v>122</v>
      </c>
      <c r="H43" s="92">
        <v>123</v>
      </c>
      <c r="I43" s="92">
        <v>36</v>
      </c>
      <c r="J43" s="92">
        <v>80</v>
      </c>
      <c r="K43" s="94">
        <f t="shared" si="2"/>
        <v>432</v>
      </c>
    </row>
    <row r="44" spans="1:11" ht="12.75">
      <c r="A44" s="76"/>
      <c r="B44" s="77"/>
      <c r="C44" s="85">
        <v>2013</v>
      </c>
      <c r="D44" s="92">
        <v>0</v>
      </c>
      <c r="E44" s="92">
        <v>14</v>
      </c>
      <c r="F44" s="92">
        <v>41</v>
      </c>
      <c r="G44" s="92">
        <v>73</v>
      </c>
      <c r="H44" s="92">
        <v>117</v>
      </c>
      <c r="I44" s="92">
        <v>29</v>
      </c>
      <c r="J44" s="92">
        <v>63</v>
      </c>
      <c r="K44" s="94">
        <f t="shared" si="2"/>
        <v>337</v>
      </c>
    </row>
    <row r="45" spans="1:11" ht="12.75">
      <c r="A45" s="72"/>
      <c r="B45" s="68"/>
      <c r="C45" s="87">
        <v>2014</v>
      </c>
      <c r="D45" s="93">
        <v>1</v>
      </c>
      <c r="E45" s="93">
        <v>1</v>
      </c>
      <c r="F45" s="93">
        <v>15</v>
      </c>
      <c r="G45" s="93">
        <v>24</v>
      </c>
      <c r="H45" s="93">
        <v>42</v>
      </c>
      <c r="I45" s="93">
        <v>15</v>
      </c>
      <c r="J45" s="93">
        <v>59</v>
      </c>
      <c r="K45" s="89">
        <f t="shared" si="2"/>
        <v>157</v>
      </c>
    </row>
    <row r="48" ht="15">
      <c r="A48" s="119" t="s">
        <v>279</v>
      </c>
    </row>
    <row r="49" ht="12">
      <c r="A49" s="11" t="s">
        <v>350</v>
      </c>
    </row>
    <row r="50" ht="12" customHeight="1"/>
    <row r="51" spans="1:11" ht="12.75">
      <c r="A51" s="155" t="s">
        <v>150</v>
      </c>
      <c r="B51" s="156"/>
      <c r="C51" s="156"/>
      <c r="D51" s="214" t="s">
        <v>247</v>
      </c>
      <c r="E51" s="212"/>
      <c r="F51" s="212"/>
      <c r="G51" s="212"/>
      <c r="H51" s="212"/>
      <c r="I51" s="212"/>
      <c r="J51" s="212"/>
      <c r="K51" s="213"/>
    </row>
    <row r="52" spans="1:11" ht="12.75">
      <c r="A52" s="132"/>
      <c r="B52" s="131"/>
      <c r="C52" s="131"/>
      <c r="D52" s="128" t="s">
        <v>135</v>
      </c>
      <c r="E52" s="128" t="s">
        <v>136</v>
      </c>
      <c r="F52" s="128" t="s">
        <v>137</v>
      </c>
      <c r="G52" s="128" t="s">
        <v>138</v>
      </c>
      <c r="H52" s="128" t="s">
        <v>139</v>
      </c>
      <c r="I52" s="128" t="s">
        <v>140</v>
      </c>
      <c r="J52" s="128" t="s">
        <v>141</v>
      </c>
      <c r="K52" s="133" t="s">
        <v>147</v>
      </c>
    </row>
    <row r="53" spans="1:11" ht="12">
      <c r="A53" s="91"/>
      <c r="B53" s="7"/>
      <c r="C53" s="7"/>
      <c r="D53" s="77"/>
      <c r="E53" s="77"/>
      <c r="F53" s="77"/>
      <c r="G53" s="77"/>
      <c r="H53" s="77"/>
      <c r="I53" s="77"/>
      <c r="J53" s="77"/>
      <c r="K53" s="75"/>
    </row>
    <row r="54" spans="1:11" ht="12.75">
      <c r="A54" s="101" t="s">
        <v>280</v>
      </c>
      <c r="B54" s="102"/>
      <c r="C54" s="102"/>
      <c r="D54" s="4"/>
      <c r="E54" s="77"/>
      <c r="F54" s="77"/>
      <c r="G54" s="77"/>
      <c r="H54" s="77"/>
      <c r="I54" s="77"/>
      <c r="J54" s="77"/>
      <c r="K54" s="75"/>
    </row>
    <row r="55" spans="1:11" ht="12.75">
      <c r="A55" s="74"/>
      <c r="B55" s="102" t="s">
        <v>245</v>
      </c>
      <c r="C55" s="102"/>
      <c r="D55" s="77"/>
      <c r="E55" s="77"/>
      <c r="F55" s="77"/>
      <c r="G55" s="77"/>
      <c r="H55" s="77"/>
      <c r="I55" s="77"/>
      <c r="J55" s="77"/>
      <c r="K55" s="75"/>
    </row>
    <row r="56" spans="1:11" ht="12.75">
      <c r="A56" s="74"/>
      <c r="B56" s="77"/>
      <c r="C56" s="85" t="s">
        <v>352</v>
      </c>
      <c r="D56" s="92">
        <v>3431.96547999893</v>
      </c>
      <c r="E56" s="92">
        <v>17081.5044599954</v>
      </c>
      <c r="F56" s="92">
        <v>41905.5288499832</v>
      </c>
      <c r="G56" s="92">
        <v>85698.43009997178</v>
      </c>
      <c r="H56" s="92">
        <v>37005.53556999237</v>
      </c>
      <c r="I56" s="92">
        <v>5444.1749599996165</v>
      </c>
      <c r="J56" s="92">
        <v>0</v>
      </c>
      <c r="K56" s="94">
        <f>SUM(D56:J56)</f>
        <v>190567.1394199413</v>
      </c>
    </row>
    <row r="57" spans="1:11" ht="12.75">
      <c r="A57" s="76"/>
      <c r="B57" s="77"/>
      <c r="C57" s="85">
        <v>2005</v>
      </c>
      <c r="D57" s="92">
        <v>96.20975999999999</v>
      </c>
      <c r="E57" s="92">
        <v>1822.83243</v>
      </c>
      <c r="F57" s="92">
        <v>2288.64948999999</v>
      </c>
      <c r="G57" s="92">
        <v>5857.74826999997</v>
      </c>
      <c r="H57" s="92">
        <v>2984.025949999981</v>
      </c>
      <c r="I57" s="92">
        <v>716.748389999998</v>
      </c>
      <c r="J57" s="92">
        <v>0</v>
      </c>
      <c r="K57" s="94">
        <f>SUM(D57:J57)</f>
        <v>13766.21428999994</v>
      </c>
    </row>
    <row r="58" spans="1:11" ht="12.75">
      <c r="A58" s="76"/>
      <c r="B58" s="77"/>
      <c r="C58" s="85">
        <v>2006</v>
      </c>
      <c r="D58" s="92">
        <v>133.9520800000001</v>
      </c>
      <c r="E58" s="92">
        <v>1808.7873399999999</v>
      </c>
      <c r="F58" s="92">
        <v>2523.82112</v>
      </c>
      <c r="G58" s="92">
        <v>3766.3862100000006</v>
      </c>
      <c r="H58" s="92">
        <v>2971.739</v>
      </c>
      <c r="I58" s="92">
        <v>275.80584999999996</v>
      </c>
      <c r="J58" s="92">
        <v>0</v>
      </c>
      <c r="K58" s="94">
        <f>SUM(D58:J58)</f>
        <v>11480.491600000001</v>
      </c>
    </row>
    <row r="59" spans="1:11" ht="12.75">
      <c r="A59" s="76"/>
      <c r="B59" s="77"/>
      <c r="C59" s="85">
        <v>2007</v>
      </c>
      <c r="D59" s="92">
        <v>20.95903</v>
      </c>
      <c r="E59" s="92">
        <v>1220.0671599999998</v>
      </c>
      <c r="F59" s="92">
        <v>2318.10688</v>
      </c>
      <c r="G59" s="92">
        <v>5020.8990699999995</v>
      </c>
      <c r="H59" s="92">
        <v>2840.500549999998</v>
      </c>
      <c r="I59" s="92">
        <v>275.90954999999997</v>
      </c>
      <c r="J59" s="92">
        <v>0</v>
      </c>
      <c r="K59" s="94">
        <f aca="true" t="shared" si="3" ref="K59:K66">SUM(D59:J59)</f>
        <v>11696.442239999997</v>
      </c>
    </row>
    <row r="60" spans="1:11" ht="12.75">
      <c r="A60" s="76"/>
      <c r="B60" s="77"/>
      <c r="C60" s="85">
        <v>2008</v>
      </c>
      <c r="D60" s="92">
        <v>435.26446000000004</v>
      </c>
      <c r="E60" s="92">
        <v>387.05819</v>
      </c>
      <c r="F60" s="92">
        <v>2390.7517699999994</v>
      </c>
      <c r="G60" s="92">
        <v>3253.79953</v>
      </c>
      <c r="H60" s="92">
        <v>2755.182919999999</v>
      </c>
      <c r="I60" s="92">
        <v>486.36624</v>
      </c>
      <c r="J60" s="92">
        <v>5</v>
      </c>
      <c r="K60" s="94">
        <f t="shared" si="3"/>
        <v>9713.423109999998</v>
      </c>
    </row>
    <row r="61" spans="1:11" ht="12.75">
      <c r="A61" s="76"/>
      <c r="B61" s="77"/>
      <c r="C61" s="85">
        <v>2009</v>
      </c>
      <c r="D61" s="92">
        <v>4.2358</v>
      </c>
      <c r="E61" s="92">
        <v>462.85739</v>
      </c>
      <c r="F61" s="92">
        <v>1925.72006</v>
      </c>
      <c r="G61" s="92">
        <v>2587.31635</v>
      </c>
      <c r="H61" s="92">
        <v>2548.062550000002</v>
      </c>
      <c r="I61" s="92">
        <v>784.4486999999998</v>
      </c>
      <c r="J61" s="92">
        <v>0</v>
      </c>
      <c r="K61" s="94">
        <f t="shared" si="3"/>
        <v>8312.640850000002</v>
      </c>
    </row>
    <row r="62" spans="1:11" ht="12.75">
      <c r="A62" s="74"/>
      <c r="B62" s="77"/>
      <c r="C62" s="85">
        <v>2010</v>
      </c>
      <c r="D62" s="92">
        <v>145.78298</v>
      </c>
      <c r="E62" s="92">
        <v>207.78759000000008</v>
      </c>
      <c r="F62" s="92">
        <v>1576.02054</v>
      </c>
      <c r="G62" s="92">
        <v>2975.56978</v>
      </c>
      <c r="H62" s="92">
        <v>2851.658409999999</v>
      </c>
      <c r="I62" s="92">
        <v>822.16068</v>
      </c>
      <c r="J62" s="92">
        <v>140.30271000000002</v>
      </c>
      <c r="K62" s="94">
        <f t="shared" si="3"/>
        <v>8719.28269</v>
      </c>
    </row>
    <row r="63" spans="1:11" ht="12.75">
      <c r="A63" s="76"/>
      <c r="B63" s="77"/>
      <c r="C63" s="85">
        <v>2011</v>
      </c>
      <c r="D63" s="92">
        <v>0.71439</v>
      </c>
      <c r="E63" s="92">
        <v>343.86541000000005</v>
      </c>
      <c r="F63" s="92">
        <v>814.99128</v>
      </c>
      <c r="G63" s="92">
        <v>2760.60869</v>
      </c>
      <c r="H63" s="92">
        <v>1487.77027</v>
      </c>
      <c r="I63" s="92">
        <v>800.94754</v>
      </c>
      <c r="J63" s="92">
        <v>53.18726</v>
      </c>
      <c r="K63" s="94">
        <f t="shared" si="3"/>
        <v>6262.0848399999995</v>
      </c>
    </row>
    <row r="64" spans="1:11" ht="12.75">
      <c r="A64" s="76"/>
      <c r="B64" s="77"/>
      <c r="C64" s="85">
        <v>2012</v>
      </c>
      <c r="D64" s="92">
        <v>352.04241</v>
      </c>
      <c r="E64" s="92">
        <v>533.6454399999999</v>
      </c>
      <c r="F64" s="92">
        <v>1325.65299</v>
      </c>
      <c r="G64" s="92">
        <v>1742.3485500000002</v>
      </c>
      <c r="H64" s="92">
        <v>1319.6514300000001</v>
      </c>
      <c r="I64" s="92">
        <v>490.9128</v>
      </c>
      <c r="J64" s="92">
        <v>152.02156</v>
      </c>
      <c r="K64" s="94">
        <f t="shared" si="3"/>
        <v>5916.275180000001</v>
      </c>
    </row>
    <row r="65" spans="1:11" ht="12.75">
      <c r="A65" s="76"/>
      <c r="B65" s="77"/>
      <c r="C65" s="85">
        <v>2013</v>
      </c>
      <c r="D65" s="92">
        <v>0</v>
      </c>
      <c r="E65" s="92">
        <v>666.34128</v>
      </c>
      <c r="F65" s="92">
        <v>482.53805</v>
      </c>
      <c r="G65" s="92">
        <v>1213.38434</v>
      </c>
      <c r="H65" s="92">
        <v>963.2231400000001</v>
      </c>
      <c r="I65" s="92">
        <v>533.89022</v>
      </c>
      <c r="J65" s="92">
        <v>104.7635</v>
      </c>
      <c r="K65" s="94">
        <f t="shared" si="3"/>
        <v>3964.1405300000006</v>
      </c>
    </row>
    <row r="66" spans="1:11" ht="12.75">
      <c r="A66" s="76"/>
      <c r="B66" s="77"/>
      <c r="C66" s="85">
        <v>2014</v>
      </c>
      <c r="D66" s="92">
        <v>0.126</v>
      </c>
      <c r="E66" s="92">
        <v>3</v>
      </c>
      <c r="F66" s="92">
        <v>65.84522</v>
      </c>
      <c r="G66" s="92">
        <v>103.0356</v>
      </c>
      <c r="H66" s="92">
        <v>63.394960000000005</v>
      </c>
      <c r="I66" s="92">
        <v>447.68555</v>
      </c>
      <c r="J66" s="92">
        <v>97.46126000000001</v>
      </c>
      <c r="K66" s="94">
        <f t="shared" si="3"/>
        <v>780.54859</v>
      </c>
    </row>
    <row r="67" spans="1:11" ht="15">
      <c r="A67" s="76"/>
      <c r="B67" s="77"/>
      <c r="C67" s="90"/>
      <c r="D67" s="84"/>
      <c r="E67" s="84"/>
      <c r="F67" s="84"/>
      <c r="G67" s="84"/>
      <c r="H67" s="84"/>
      <c r="I67" s="84"/>
      <c r="J67" s="84"/>
      <c r="K67" s="94"/>
    </row>
    <row r="68" spans="1:11" ht="12.75">
      <c r="A68" s="74"/>
      <c r="B68" s="102" t="s">
        <v>246</v>
      </c>
      <c r="C68" s="102"/>
      <c r="D68" s="84"/>
      <c r="E68" s="84"/>
      <c r="F68" s="84"/>
      <c r="G68" s="84"/>
      <c r="H68" s="84"/>
      <c r="I68" s="84"/>
      <c r="J68" s="84"/>
      <c r="K68" s="94"/>
    </row>
    <row r="69" spans="1:11" ht="12.75">
      <c r="A69" s="74"/>
      <c r="B69" s="77"/>
      <c r="C69" s="85" t="s">
        <v>352</v>
      </c>
      <c r="D69" s="92">
        <v>950.05689</v>
      </c>
      <c r="E69" s="92">
        <v>8129.09002</v>
      </c>
      <c r="F69" s="92">
        <v>14108.179470000001</v>
      </c>
      <c r="G69" s="92">
        <v>30402.12628</v>
      </c>
      <c r="H69" s="92">
        <v>15005.357476485226</v>
      </c>
      <c r="I69" s="92">
        <v>2991.958135575672</v>
      </c>
      <c r="J69" s="92">
        <v>0</v>
      </c>
      <c r="K69" s="94">
        <f>SUM(D69:J69)</f>
        <v>71586.76827206089</v>
      </c>
    </row>
    <row r="70" spans="1:11" ht="12.75">
      <c r="A70" s="76"/>
      <c r="B70" s="77"/>
      <c r="C70" s="85">
        <v>2005</v>
      </c>
      <c r="D70" s="92">
        <v>0</v>
      </c>
      <c r="E70" s="92">
        <v>1484.21335</v>
      </c>
      <c r="F70" s="92">
        <v>1864.02417</v>
      </c>
      <c r="G70" s="92">
        <v>4496.58503</v>
      </c>
      <c r="H70" s="92">
        <v>2170.0398200000004</v>
      </c>
      <c r="I70" s="92">
        <v>456.05206999999996</v>
      </c>
      <c r="J70" s="92">
        <v>0</v>
      </c>
      <c r="K70" s="94">
        <f>SUM(D70:J70)</f>
        <v>10470.91444</v>
      </c>
    </row>
    <row r="71" spans="1:11" ht="12.75">
      <c r="A71" s="76"/>
      <c r="B71" s="77"/>
      <c r="C71" s="85">
        <v>2006</v>
      </c>
      <c r="D71" s="92">
        <v>151.66221</v>
      </c>
      <c r="E71" s="92">
        <v>1700.8899</v>
      </c>
      <c r="F71" s="92">
        <v>1967.57256</v>
      </c>
      <c r="G71" s="92">
        <v>2932.19927</v>
      </c>
      <c r="H71" s="92">
        <v>3252.8918099999996</v>
      </c>
      <c r="I71" s="92">
        <v>224</v>
      </c>
      <c r="J71" s="92">
        <v>0</v>
      </c>
      <c r="K71" s="94">
        <f>SUM(D71:J71)</f>
        <v>10229.21575</v>
      </c>
    </row>
    <row r="72" spans="1:11" ht="12.75">
      <c r="A72" s="76"/>
      <c r="B72" s="77"/>
      <c r="C72" s="85">
        <v>2007</v>
      </c>
      <c r="D72" s="92">
        <v>0</v>
      </c>
      <c r="E72" s="92">
        <v>1106.3545800000002</v>
      </c>
      <c r="F72" s="92">
        <v>2002.6703</v>
      </c>
      <c r="G72" s="92">
        <v>3905.69245</v>
      </c>
      <c r="H72" s="92">
        <v>2986.4112</v>
      </c>
      <c r="I72" s="92">
        <v>332.38819</v>
      </c>
      <c r="J72" s="92">
        <v>0</v>
      </c>
      <c r="K72" s="94">
        <f aca="true" t="shared" si="4" ref="K72:K79">SUM(D72:J72)</f>
        <v>10333.51672</v>
      </c>
    </row>
    <row r="73" spans="1:11" ht="12.75">
      <c r="A73" s="76"/>
      <c r="B73" s="77"/>
      <c r="C73" s="85">
        <v>2008</v>
      </c>
      <c r="D73" s="92">
        <v>355.78783</v>
      </c>
      <c r="E73" s="92">
        <v>580.87428</v>
      </c>
      <c r="F73" s="92">
        <v>2356.5472400000003</v>
      </c>
      <c r="G73" s="92">
        <v>2994.37212</v>
      </c>
      <c r="H73" s="92">
        <v>2888.5381</v>
      </c>
      <c r="I73" s="92">
        <v>269.58512</v>
      </c>
      <c r="J73" s="92">
        <v>0</v>
      </c>
      <c r="K73" s="94">
        <f t="shared" si="4"/>
        <v>9445.70469</v>
      </c>
    </row>
    <row r="74" spans="1:11" ht="12.75">
      <c r="A74" s="76"/>
      <c r="B74" s="77"/>
      <c r="C74" s="85">
        <v>2009</v>
      </c>
      <c r="D74" s="92">
        <v>0</v>
      </c>
      <c r="E74" s="92">
        <v>543.1193</v>
      </c>
      <c r="F74" s="92">
        <v>1896.50217</v>
      </c>
      <c r="G74" s="92">
        <v>2336.56408</v>
      </c>
      <c r="H74" s="92">
        <v>2517.32935</v>
      </c>
      <c r="I74" s="92">
        <v>1123.6840642629</v>
      </c>
      <c r="J74" s="92">
        <v>0</v>
      </c>
      <c r="K74" s="94">
        <f t="shared" si="4"/>
        <v>8417.1989642629</v>
      </c>
    </row>
    <row r="75" spans="1:11" ht="12.75">
      <c r="A75" s="74"/>
      <c r="B75" s="77"/>
      <c r="C75" s="85">
        <v>2010</v>
      </c>
      <c r="D75" s="92">
        <v>253.98236</v>
      </c>
      <c r="E75" s="92">
        <v>375.07627</v>
      </c>
      <c r="F75" s="92">
        <v>1720.6572099999998</v>
      </c>
      <c r="G75" s="92">
        <v>3734.44422</v>
      </c>
      <c r="H75" s="92">
        <v>3104.28204</v>
      </c>
      <c r="I75" s="92">
        <v>1390.68371</v>
      </c>
      <c r="J75" s="92">
        <v>0</v>
      </c>
      <c r="K75" s="94">
        <f t="shared" si="4"/>
        <v>10579.12581</v>
      </c>
    </row>
    <row r="76" spans="1:11" ht="12.75">
      <c r="A76" s="76"/>
      <c r="B76" s="77"/>
      <c r="C76" s="85">
        <v>2011</v>
      </c>
      <c r="D76" s="92">
        <v>0</v>
      </c>
      <c r="E76" s="92">
        <v>596.92708</v>
      </c>
      <c r="F76" s="92">
        <v>1149.84493</v>
      </c>
      <c r="G76" s="92">
        <v>4388.40149</v>
      </c>
      <c r="H76" s="92">
        <v>1952.4545500000002</v>
      </c>
      <c r="I76" s="92">
        <v>1798.2551299999998</v>
      </c>
      <c r="J76" s="92">
        <v>142</v>
      </c>
      <c r="K76" s="94">
        <f t="shared" si="4"/>
        <v>10027.88318</v>
      </c>
    </row>
    <row r="77" spans="1:11" ht="12.75">
      <c r="A77" s="76"/>
      <c r="B77" s="77"/>
      <c r="C77" s="85">
        <v>2012</v>
      </c>
      <c r="D77" s="92">
        <v>205</v>
      </c>
      <c r="E77" s="92">
        <v>1269.55321</v>
      </c>
      <c r="F77" s="92">
        <v>3035.12399</v>
      </c>
      <c r="G77" s="92">
        <v>3229.08619</v>
      </c>
      <c r="H77" s="92">
        <v>2633.31075</v>
      </c>
      <c r="I77" s="92">
        <v>586.12796</v>
      </c>
      <c r="J77" s="92">
        <v>279.88708999999994</v>
      </c>
      <c r="K77" s="94">
        <f t="shared" si="4"/>
        <v>11238.08919</v>
      </c>
    </row>
    <row r="78" spans="1:11" ht="12.75">
      <c r="A78" s="76"/>
      <c r="B78" s="77"/>
      <c r="C78" s="85">
        <v>2013</v>
      </c>
      <c r="D78" s="92">
        <v>0</v>
      </c>
      <c r="E78" s="92">
        <v>1383.24403</v>
      </c>
      <c r="F78" s="92">
        <v>1149.4498999999998</v>
      </c>
      <c r="G78" s="92">
        <v>2866.71003</v>
      </c>
      <c r="H78" s="92">
        <v>3540.9589000000005</v>
      </c>
      <c r="I78" s="92">
        <v>1621.2587800000001</v>
      </c>
      <c r="J78" s="92">
        <v>12.858</v>
      </c>
      <c r="K78" s="94">
        <f t="shared" si="4"/>
        <v>10574.479640000001</v>
      </c>
    </row>
    <row r="79" spans="1:11" ht="12.75">
      <c r="A79" s="76"/>
      <c r="B79" s="77"/>
      <c r="C79" s="85">
        <v>2014</v>
      </c>
      <c r="D79" s="92">
        <v>0</v>
      </c>
      <c r="E79" s="92">
        <v>0</v>
      </c>
      <c r="F79" s="92">
        <v>14</v>
      </c>
      <c r="G79" s="92">
        <v>363</v>
      </c>
      <c r="H79" s="92">
        <v>0</v>
      </c>
      <c r="I79" s="92">
        <v>511.82543</v>
      </c>
      <c r="J79" s="92">
        <v>12.858</v>
      </c>
      <c r="K79" s="94">
        <f t="shared" si="4"/>
        <v>901.6834299999999</v>
      </c>
    </row>
    <row r="80" spans="1:11" ht="12.75">
      <c r="A80" s="76"/>
      <c r="B80" s="77"/>
      <c r="C80" s="77"/>
      <c r="D80" s="84"/>
      <c r="E80" s="84"/>
      <c r="F80" s="84"/>
      <c r="G80" s="84"/>
      <c r="H80" s="84"/>
      <c r="I80" s="84"/>
      <c r="J80" s="84"/>
      <c r="K80" s="94"/>
    </row>
    <row r="81" spans="1:11" ht="12.75">
      <c r="A81" s="76"/>
      <c r="B81" s="102" t="s">
        <v>281</v>
      </c>
      <c r="C81" s="102"/>
      <c r="D81" s="84"/>
      <c r="E81" s="84"/>
      <c r="F81" s="84"/>
      <c r="G81" s="84"/>
      <c r="H81" s="84"/>
      <c r="I81" s="84"/>
      <c r="J81" s="84"/>
      <c r="K81" s="94"/>
    </row>
    <row r="82" spans="1:11" ht="12.75">
      <c r="A82" s="76"/>
      <c r="B82" s="77"/>
      <c r="C82" s="85" t="s">
        <v>352</v>
      </c>
      <c r="D82" s="92">
        <v>233</v>
      </c>
      <c r="E82" s="92">
        <v>807</v>
      </c>
      <c r="F82" s="92">
        <v>2482</v>
      </c>
      <c r="G82" s="92">
        <v>4719</v>
      </c>
      <c r="H82" s="92">
        <v>2607</v>
      </c>
      <c r="I82" s="92">
        <v>597</v>
      </c>
      <c r="J82" s="92">
        <v>0</v>
      </c>
      <c r="K82" s="94">
        <f>SUM(D82:J82)</f>
        <v>11445</v>
      </c>
    </row>
    <row r="83" spans="1:11" ht="12.75">
      <c r="A83" s="76"/>
      <c r="B83" s="77"/>
      <c r="C83" s="85">
        <v>2005</v>
      </c>
      <c r="D83" s="92">
        <v>10</v>
      </c>
      <c r="E83" s="92">
        <v>28</v>
      </c>
      <c r="F83" s="92">
        <v>100</v>
      </c>
      <c r="G83" s="92">
        <v>201</v>
      </c>
      <c r="H83" s="92">
        <v>145</v>
      </c>
      <c r="I83" s="92">
        <v>102</v>
      </c>
      <c r="J83" s="92">
        <v>0</v>
      </c>
      <c r="K83" s="94">
        <f>SUM(D83:J83)</f>
        <v>586</v>
      </c>
    </row>
    <row r="84" spans="1:11" ht="12.75">
      <c r="A84" s="76"/>
      <c r="B84" s="77"/>
      <c r="C84" s="85">
        <v>2006</v>
      </c>
      <c r="D84" s="92">
        <v>12</v>
      </c>
      <c r="E84" s="92">
        <v>35</v>
      </c>
      <c r="F84" s="92">
        <v>78</v>
      </c>
      <c r="G84" s="92">
        <v>177</v>
      </c>
      <c r="H84" s="92">
        <v>152</v>
      </c>
      <c r="I84" s="92">
        <v>65</v>
      </c>
      <c r="J84" s="92">
        <v>0</v>
      </c>
      <c r="K84" s="94">
        <f>SUM(D84:J84)</f>
        <v>519</v>
      </c>
    </row>
    <row r="85" spans="1:11" ht="12.75">
      <c r="A85" s="76"/>
      <c r="B85" s="77"/>
      <c r="C85" s="85">
        <v>2007</v>
      </c>
      <c r="D85" s="92">
        <v>8</v>
      </c>
      <c r="E85" s="92">
        <v>26</v>
      </c>
      <c r="F85" s="92">
        <v>94</v>
      </c>
      <c r="G85" s="92">
        <v>182</v>
      </c>
      <c r="H85" s="92">
        <v>179</v>
      </c>
      <c r="I85" s="92">
        <v>75</v>
      </c>
      <c r="J85" s="92">
        <v>0</v>
      </c>
      <c r="K85" s="94">
        <f aca="true" t="shared" si="5" ref="K85:K92">SUM(D85:J85)</f>
        <v>564</v>
      </c>
    </row>
    <row r="86" spans="1:11" ht="12.75">
      <c r="A86" s="76"/>
      <c r="B86" s="77"/>
      <c r="C86" s="85">
        <v>2008</v>
      </c>
      <c r="D86" s="92">
        <v>9</v>
      </c>
      <c r="E86" s="92">
        <v>18</v>
      </c>
      <c r="F86" s="92">
        <v>76</v>
      </c>
      <c r="G86" s="92">
        <v>189</v>
      </c>
      <c r="H86" s="92">
        <v>161</v>
      </c>
      <c r="I86" s="92">
        <v>81</v>
      </c>
      <c r="J86" s="92">
        <v>1</v>
      </c>
      <c r="K86" s="94">
        <f t="shared" si="5"/>
        <v>535</v>
      </c>
    </row>
    <row r="87" spans="1:11" ht="12.75">
      <c r="A87" s="76"/>
      <c r="B87" s="77"/>
      <c r="C87" s="85">
        <v>2009</v>
      </c>
      <c r="D87" s="92">
        <v>4</v>
      </c>
      <c r="E87" s="92">
        <v>22</v>
      </c>
      <c r="F87" s="92">
        <v>69</v>
      </c>
      <c r="G87" s="92">
        <v>156</v>
      </c>
      <c r="H87" s="92">
        <v>172</v>
      </c>
      <c r="I87" s="92">
        <v>77</v>
      </c>
      <c r="J87" s="92">
        <v>0</v>
      </c>
      <c r="K87" s="94">
        <f t="shared" si="5"/>
        <v>500</v>
      </c>
    </row>
    <row r="88" spans="1:11" ht="12.75">
      <c r="A88" s="76"/>
      <c r="B88" s="77"/>
      <c r="C88" s="85">
        <v>2010</v>
      </c>
      <c r="D88" s="92">
        <v>3</v>
      </c>
      <c r="E88" s="92">
        <v>12</v>
      </c>
      <c r="F88" s="92">
        <v>59</v>
      </c>
      <c r="G88" s="92">
        <v>129</v>
      </c>
      <c r="H88" s="92">
        <v>167</v>
      </c>
      <c r="I88" s="92">
        <v>54</v>
      </c>
      <c r="J88" s="92">
        <v>44</v>
      </c>
      <c r="K88" s="94">
        <f t="shared" si="5"/>
        <v>468</v>
      </c>
    </row>
    <row r="89" spans="1:11" ht="12.75">
      <c r="A89" s="76"/>
      <c r="B89" s="77"/>
      <c r="C89" s="85">
        <v>2011</v>
      </c>
      <c r="D89" s="92">
        <v>1</v>
      </c>
      <c r="E89" s="92">
        <v>17</v>
      </c>
      <c r="F89" s="92">
        <v>58</v>
      </c>
      <c r="G89" s="92">
        <v>134</v>
      </c>
      <c r="H89" s="92">
        <v>158</v>
      </c>
      <c r="I89" s="92">
        <v>55</v>
      </c>
      <c r="J89" s="92">
        <v>49</v>
      </c>
      <c r="K89" s="94">
        <f t="shared" si="5"/>
        <v>472</v>
      </c>
    </row>
    <row r="90" spans="1:11" ht="12.75">
      <c r="A90" s="76"/>
      <c r="B90" s="77"/>
      <c r="C90" s="85">
        <v>2012</v>
      </c>
      <c r="D90" s="92">
        <v>4</v>
      </c>
      <c r="E90" s="92">
        <v>16</v>
      </c>
      <c r="F90" s="92">
        <v>51</v>
      </c>
      <c r="G90" s="92">
        <v>122</v>
      </c>
      <c r="H90" s="92">
        <v>123</v>
      </c>
      <c r="I90" s="92">
        <v>36</v>
      </c>
      <c r="J90" s="92">
        <v>80</v>
      </c>
      <c r="K90" s="94">
        <f t="shared" si="5"/>
        <v>432</v>
      </c>
    </row>
    <row r="91" spans="1:11" ht="12.75">
      <c r="A91" s="76"/>
      <c r="B91" s="77"/>
      <c r="C91" s="85">
        <v>2013</v>
      </c>
      <c r="D91" s="92">
        <v>0</v>
      </c>
      <c r="E91" s="92">
        <v>14</v>
      </c>
      <c r="F91" s="92">
        <v>41</v>
      </c>
      <c r="G91" s="92">
        <v>73</v>
      </c>
      <c r="H91" s="92">
        <v>117</v>
      </c>
      <c r="I91" s="92">
        <v>29</v>
      </c>
      <c r="J91" s="92">
        <v>63</v>
      </c>
      <c r="K91" s="94">
        <f t="shared" si="5"/>
        <v>337</v>
      </c>
    </row>
    <row r="92" spans="1:11" ht="12.75">
      <c r="A92" s="72"/>
      <c r="B92" s="68"/>
      <c r="C92" s="87">
        <v>2014</v>
      </c>
      <c r="D92" s="93">
        <v>1</v>
      </c>
      <c r="E92" s="93">
        <v>1</v>
      </c>
      <c r="F92" s="93">
        <v>15</v>
      </c>
      <c r="G92" s="93">
        <v>24</v>
      </c>
      <c r="H92" s="93">
        <v>42</v>
      </c>
      <c r="I92" s="93">
        <v>15</v>
      </c>
      <c r="J92" s="93">
        <v>59</v>
      </c>
      <c r="K92" s="89">
        <f t="shared" si="5"/>
        <v>157</v>
      </c>
    </row>
  </sheetData>
  <sheetProtection/>
  <mergeCells count="2">
    <mergeCell ref="D4:K4"/>
    <mergeCell ref="D51:K51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97"/>
  <sheetViews>
    <sheetView zoomScale="90" zoomScaleNormal="90" zoomScalePageLayoutView="70" workbookViewId="0" topLeftCell="A1">
      <selection activeCell="A1" sqref="A1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87.66015625" style="11" customWidth="1"/>
    <col min="4" max="4" width="22.16015625" style="11" customWidth="1"/>
    <col min="5" max="5" width="20.66015625" style="11" customWidth="1"/>
    <col min="6" max="6" width="20.83203125" style="11" customWidth="1"/>
    <col min="7" max="7" width="16" style="11" customWidth="1"/>
    <col min="8" max="13" width="15.83203125" style="11" customWidth="1"/>
    <col min="14" max="99" width="9.33203125" style="0" customWidth="1"/>
    <col min="100" max="16384" width="9.33203125" style="11" customWidth="1"/>
  </cols>
  <sheetData>
    <row r="1" spans="1:4" ht="15">
      <c r="A1" s="122" t="s">
        <v>296</v>
      </c>
      <c r="B1" s="122"/>
      <c r="C1" s="122"/>
      <c r="D1" s="122"/>
    </row>
    <row r="2" spans="1:4" ht="12.75">
      <c r="A2" s="120" t="s">
        <v>349</v>
      </c>
      <c r="B2" s="120"/>
      <c r="C2" s="120"/>
      <c r="D2" s="120"/>
    </row>
    <row r="4" spans="1:99" s="4" customFormat="1" ht="12.75">
      <c r="A4" s="155" t="s">
        <v>142</v>
      </c>
      <c r="B4" s="156"/>
      <c r="C4" s="156"/>
      <c r="D4" s="156"/>
      <c r="E4" s="157" t="s">
        <v>68</v>
      </c>
      <c r="F4" s="156"/>
      <c r="G4" s="156"/>
      <c r="H4" s="209"/>
      <c r="I4" s="209"/>
      <c r="J4" s="209"/>
      <c r="K4" s="209"/>
      <c r="L4" s="209"/>
      <c r="M4" s="21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</row>
    <row r="5" spans="1:99" s="153" customFormat="1" ht="12.75">
      <c r="A5" s="135"/>
      <c r="B5" s="130"/>
      <c r="C5" s="130"/>
      <c r="D5" s="130">
        <v>2014</v>
      </c>
      <c r="E5" s="137">
        <v>2013</v>
      </c>
      <c r="F5" s="137">
        <v>2012</v>
      </c>
      <c r="G5" s="137">
        <v>2011</v>
      </c>
      <c r="H5" s="137">
        <v>2010</v>
      </c>
      <c r="I5" s="137">
        <v>2009</v>
      </c>
      <c r="J5" s="137">
        <v>2008</v>
      </c>
      <c r="K5" s="137">
        <v>2007</v>
      </c>
      <c r="L5" s="137">
        <v>2006</v>
      </c>
      <c r="M5" s="138">
        <v>2005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</row>
    <row r="6" spans="1:99" s="4" customFormat="1" ht="12.75">
      <c r="A6" s="5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99" s="4" customFormat="1" ht="12.75">
      <c r="A7" s="12" t="s">
        <v>297</v>
      </c>
      <c r="B7" s="7"/>
      <c r="M7" s="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</row>
    <row r="8" spans="1:99" s="4" customFormat="1" ht="12.75">
      <c r="A8" s="5"/>
      <c r="B8" s="4" t="s">
        <v>93</v>
      </c>
      <c r="D8" s="46">
        <v>-45647.0654734</v>
      </c>
      <c r="E8" s="46">
        <v>-43495.826547852</v>
      </c>
      <c r="F8" s="46">
        <v>-39531.91723243409</v>
      </c>
      <c r="G8" s="46">
        <v>-37083.25445193801</v>
      </c>
      <c r="H8" s="46">
        <v>-36287.56484317926</v>
      </c>
      <c r="I8" s="46">
        <v>-36288.555817928005</v>
      </c>
      <c r="J8" s="46">
        <v>-35343.07249694695</v>
      </c>
      <c r="K8" s="46">
        <v>-31159.635053707854</v>
      </c>
      <c r="L8" s="46">
        <v>-28074.496858</v>
      </c>
      <c r="M8" s="161">
        <v>-28059.211380632427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</row>
    <row r="9" spans="1:99" s="4" customFormat="1" ht="12.75">
      <c r="A9" s="5"/>
      <c r="B9" s="4" t="s">
        <v>34</v>
      </c>
      <c r="D9" s="46">
        <v>0</v>
      </c>
      <c r="E9" s="46">
        <v>0</v>
      </c>
      <c r="F9" s="46">
        <v>0</v>
      </c>
      <c r="G9" s="46">
        <v>-6.91600000000001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161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</row>
    <row r="10" spans="1:99" s="4" customFormat="1" ht="12.75">
      <c r="A10" s="5"/>
      <c r="B10" s="4" t="s">
        <v>70</v>
      </c>
      <c r="D10" s="46">
        <v>-4693.14106</v>
      </c>
      <c r="E10" s="46">
        <v>26066.15389</v>
      </c>
      <c r="F10" s="46">
        <v>-2367.81574</v>
      </c>
      <c r="G10" s="46">
        <v>-9901.939574167998</v>
      </c>
      <c r="H10" s="46">
        <v>-3852.625570000002</v>
      </c>
      <c r="I10" s="46">
        <v>-10922.674370000002</v>
      </c>
      <c r="J10" s="46">
        <v>-3667.6459929464613</v>
      </c>
      <c r="K10" s="46">
        <v>-3616.3308070535363</v>
      </c>
      <c r="L10" s="46">
        <v>-5563.867190000002</v>
      </c>
      <c r="M10" s="161">
        <v>-5246.250260000001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</row>
    <row r="11" spans="1:99" s="4" customFormat="1" ht="13.5" thickBot="1">
      <c r="A11" s="5"/>
      <c r="B11" s="4" t="s">
        <v>34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63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</row>
    <row r="12" spans="1:99" s="4" customFormat="1" ht="13.5" thickTop="1">
      <c r="A12" s="5"/>
      <c r="B12" s="7" t="s">
        <v>4</v>
      </c>
      <c r="C12" s="7"/>
      <c r="D12" s="142">
        <v>-50340.2065334</v>
      </c>
      <c r="E12" s="142">
        <f aca="true" t="shared" si="0" ref="E12:M12">SUM(E8:E10)</f>
        <v>-17429.672657851996</v>
      </c>
      <c r="F12" s="142">
        <f t="shared" si="0"/>
        <v>-41899.73297243409</v>
      </c>
      <c r="G12" s="142">
        <f t="shared" si="0"/>
        <v>-46992.110026106006</v>
      </c>
      <c r="H12" s="142">
        <f t="shared" si="0"/>
        <v>-40140.19041317926</v>
      </c>
      <c r="I12" s="142">
        <f t="shared" si="0"/>
        <v>-47211.230187928006</v>
      </c>
      <c r="J12" s="142">
        <f t="shared" si="0"/>
        <v>-39010.718489893414</v>
      </c>
      <c r="K12" s="142">
        <f t="shared" si="0"/>
        <v>-34775.96586076139</v>
      </c>
      <c r="L12" s="142">
        <f t="shared" si="0"/>
        <v>-33638.364048</v>
      </c>
      <c r="M12" s="146">
        <f t="shared" si="0"/>
        <v>-33305.46164063243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s="4" customFormat="1" ht="3.75" customHeight="1">
      <c r="A13" s="5"/>
      <c r="B13" s="7"/>
      <c r="C13" s="7"/>
      <c r="D13" s="96"/>
      <c r="E13" s="96"/>
      <c r="F13" s="96"/>
      <c r="G13" s="96"/>
      <c r="H13" s="96"/>
      <c r="I13" s="96"/>
      <c r="J13" s="96"/>
      <c r="K13" s="96"/>
      <c r="L13" s="96"/>
      <c r="M13" s="2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99" s="4" customFormat="1" ht="12.75">
      <c r="A14" s="30" t="s">
        <v>298</v>
      </c>
      <c r="B14" s="33"/>
      <c r="C14" s="33"/>
      <c r="D14" s="96"/>
      <c r="E14" s="96"/>
      <c r="F14" s="96"/>
      <c r="G14" s="96"/>
      <c r="H14" s="96"/>
      <c r="I14" s="96"/>
      <c r="J14" s="96"/>
      <c r="K14" s="96"/>
      <c r="L14" s="96"/>
      <c r="M14" s="2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s="4" customFormat="1" ht="12.75">
      <c r="A15" s="32"/>
      <c r="B15" s="33" t="s">
        <v>36</v>
      </c>
      <c r="C15" s="33"/>
      <c r="D15" s="46">
        <v>741.22925</v>
      </c>
      <c r="E15" s="46">
        <v>727.8759</v>
      </c>
      <c r="F15" s="46">
        <v>1309.1527624</v>
      </c>
      <c r="G15" s="46">
        <v>1115.0483505</v>
      </c>
      <c r="H15" s="46">
        <v>977.2959671419999</v>
      </c>
      <c r="I15" s="46">
        <v>859.907714785</v>
      </c>
      <c r="J15" s="46">
        <v>746.8358916160062</v>
      </c>
      <c r="K15" s="46">
        <v>726.7952573419814</v>
      </c>
      <c r="L15" s="46">
        <v>735.7070893275136</v>
      </c>
      <c r="M15" s="161">
        <v>625.2280469026279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1:99" s="4" customFormat="1" ht="13.5" thickBot="1">
      <c r="A16" s="32"/>
      <c r="B16" s="31" t="s">
        <v>34</v>
      </c>
      <c r="C16" s="33"/>
      <c r="D16" s="47">
        <v>0</v>
      </c>
      <c r="E16" s="47">
        <v>0</v>
      </c>
      <c r="F16" s="47">
        <v>0</v>
      </c>
      <c r="G16" s="47"/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163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1:99" s="4" customFormat="1" ht="13.5" thickTop="1">
      <c r="A17" s="32"/>
      <c r="B17" s="33" t="s">
        <v>4</v>
      </c>
      <c r="C17" s="33"/>
      <c r="D17" s="142">
        <v>741.22925</v>
      </c>
      <c r="E17" s="142">
        <f aca="true" t="shared" si="1" ref="E17:M17">SUM(E15:E16)</f>
        <v>727.8759</v>
      </c>
      <c r="F17" s="142">
        <f t="shared" si="1"/>
        <v>1309.1527624</v>
      </c>
      <c r="G17" s="142">
        <f t="shared" si="1"/>
        <v>1115.0483505</v>
      </c>
      <c r="H17" s="142">
        <f t="shared" si="1"/>
        <v>977.2959671419999</v>
      </c>
      <c r="I17" s="142">
        <f t="shared" si="1"/>
        <v>859.907714785</v>
      </c>
      <c r="J17" s="142">
        <f t="shared" si="1"/>
        <v>746.8358916160062</v>
      </c>
      <c r="K17" s="142">
        <f t="shared" si="1"/>
        <v>726.7952573419814</v>
      </c>
      <c r="L17" s="142">
        <f t="shared" si="1"/>
        <v>735.7070893275136</v>
      </c>
      <c r="M17" s="146">
        <f t="shared" si="1"/>
        <v>625.2280469026279</v>
      </c>
      <c r="N17"/>
      <c r="O17" s="26"/>
      <c r="P17" s="2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1:99" s="4" customFormat="1" ht="3.75" customHeight="1">
      <c r="A18" s="32"/>
      <c r="B18" s="33"/>
      <c r="C18" s="33"/>
      <c r="D18" s="96"/>
      <c r="E18" s="96"/>
      <c r="F18" s="96"/>
      <c r="G18" s="96"/>
      <c r="H18" s="96"/>
      <c r="I18" s="96"/>
      <c r="J18" s="96"/>
      <c r="K18" s="96"/>
      <c r="L18" s="96"/>
      <c r="M18" s="2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s="4" customFormat="1" ht="12.75">
      <c r="A19" s="34" t="s">
        <v>299</v>
      </c>
      <c r="B19" s="31"/>
      <c r="C19" s="31"/>
      <c r="D19" s="22"/>
      <c r="E19" s="22"/>
      <c r="F19" s="22"/>
      <c r="G19" s="22"/>
      <c r="H19" s="22"/>
      <c r="I19" s="22"/>
      <c r="J19" s="22"/>
      <c r="K19" s="22"/>
      <c r="L19" s="22"/>
      <c r="M19" s="1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s="4" customFormat="1" ht="12.75">
      <c r="A20" s="32"/>
      <c r="B20" s="31" t="s">
        <v>36</v>
      </c>
      <c r="C20" s="31"/>
      <c r="D20" s="46">
        <v>1102.0011057379702</v>
      </c>
      <c r="E20" s="46">
        <v>-29173.374338984402</v>
      </c>
      <c r="F20" s="46">
        <v>986.01</v>
      </c>
      <c r="G20" s="46">
        <v>621.262</v>
      </c>
      <c r="H20" s="46">
        <v>979.4</v>
      </c>
      <c r="I20" s="46">
        <v>6700</v>
      </c>
      <c r="J20" s="46">
        <v>0</v>
      </c>
      <c r="K20" s="46">
        <v>0</v>
      </c>
      <c r="L20" s="46">
        <v>341.81547</v>
      </c>
      <c r="M20" s="161">
        <v>496.45094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1:99" s="4" customFormat="1" ht="13.5" thickBot="1">
      <c r="A21" s="32"/>
      <c r="B21" s="31" t="s">
        <v>34</v>
      </c>
      <c r="C21" s="31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163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1:99" s="4" customFormat="1" ht="13.5" thickTop="1">
      <c r="A22" s="32"/>
      <c r="B22" s="31" t="s">
        <v>4</v>
      </c>
      <c r="C22" s="31"/>
      <c r="D22" s="142">
        <v>1102.0011057379702</v>
      </c>
      <c r="E22" s="142">
        <f aca="true" t="shared" si="2" ref="E22:M22">SUM(E20:E21)</f>
        <v>-29173.374338984402</v>
      </c>
      <c r="F22" s="142">
        <f t="shared" si="2"/>
        <v>986.01</v>
      </c>
      <c r="G22" s="142">
        <f t="shared" si="2"/>
        <v>621.262</v>
      </c>
      <c r="H22" s="142">
        <f t="shared" si="2"/>
        <v>979.4</v>
      </c>
      <c r="I22" s="142">
        <f t="shared" si="2"/>
        <v>6700</v>
      </c>
      <c r="J22" s="142">
        <f t="shared" si="2"/>
        <v>0</v>
      </c>
      <c r="K22" s="142">
        <f t="shared" si="2"/>
        <v>0</v>
      </c>
      <c r="L22" s="142">
        <f t="shared" si="2"/>
        <v>341.81547</v>
      </c>
      <c r="M22" s="146">
        <f t="shared" si="2"/>
        <v>496.45094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s="4" customFormat="1" ht="3.75" customHeight="1">
      <c r="A23" s="32"/>
      <c r="B23" s="31"/>
      <c r="C23" s="31"/>
      <c r="D23" s="96"/>
      <c r="E23" s="96"/>
      <c r="F23" s="96"/>
      <c r="G23" s="96"/>
      <c r="H23" s="96"/>
      <c r="I23" s="96"/>
      <c r="J23" s="96"/>
      <c r="K23" s="96"/>
      <c r="L23" s="96"/>
      <c r="M23" s="2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s="4" customFormat="1" ht="12.75">
      <c r="A24" s="30" t="s">
        <v>300</v>
      </c>
      <c r="B24" s="31"/>
      <c r="C24" s="31"/>
      <c r="D24" s="46">
        <v>-98411.65271554791</v>
      </c>
      <c r="E24" s="46">
        <v>-93051.64015939413</v>
      </c>
      <c r="F24" s="46">
        <v>-84596.05632155108</v>
      </c>
      <c r="G24" s="46">
        <v>-78755.63713234205</v>
      </c>
      <c r="H24" s="46">
        <v>-75519.32616363629</v>
      </c>
      <c r="I24" s="46">
        <v>-76937.56122</v>
      </c>
      <c r="J24" s="46">
        <v>-77386.65725140471</v>
      </c>
      <c r="K24" s="46">
        <v>-70308.57814999999</v>
      </c>
      <c r="L24" s="46">
        <v>-71782.93582561107</v>
      </c>
      <c r="M24" s="161">
        <v>-66469.04292477475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1:99" s="4" customFormat="1" ht="3.75" customHeight="1">
      <c r="A25" s="32"/>
      <c r="B25" s="31"/>
      <c r="C25" s="31"/>
      <c r="D25" s="96"/>
      <c r="E25" s="96"/>
      <c r="F25" s="96"/>
      <c r="G25" s="96"/>
      <c r="H25" s="96"/>
      <c r="I25" s="96"/>
      <c r="J25" s="96"/>
      <c r="K25" s="96"/>
      <c r="L25" s="96"/>
      <c r="M25" s="2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s="4" customFormat="1" ht="12.75">
      <c r="A26" s="30" t="s">
        <v>301</v>
      </c>
      <c r="B26" s="31"/>
      <c r="C26" s="31"/>
      <c r="D26" s="46"/>
      <c r="E26" s="46"/>
      <c r="F26" s="46"/>
      <c r="G26" s="46">
        <v>0</v>
      </c>
      <c r="H26" s="46">
        <v>-1620.23691</v>
      </c>
      <c r="I26" s="46">
        <v>-2284.1143899999997</v>
      </c>
      <c r="J26" s="46">
        <v>-2319.66292</v>
      </c>
      <c r="K26" s="46">
        <v>-2447.5723300000004</v>
      </c>
      <c r="L26" s="46">
        <v>-2354.3494115800004</v>
      </c>
      <c r="M26" s="161">
        <v>-2252.11726</v>
      </c>
      <c r="N26"/>
      <c r="O26" s="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4" customFormat="1" ht="4.5" customHeight="1">
      <c r="A27" s="32"/>
      <c r="B27" s="31"/>
      <c r="C27" s="31"/>
      <c r="D27" s="96"/>
      <c r="E27" s="96"/>
      <c r="F27" s="96"/>
      <c r="G27" s="96"/>
      <c r="H27" s="96"/>
      <c r="I27" s="96"/>
      <c r="J27" s="96"/>
      <c r="K27" s="96"/>
      <c r="L27" s="96"/>
      <c r="M27" s="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4" customFormat="1" ht="15" customHeight="1">
      <c r="A28" s="30" t="s">
        <v>118</v>
      </c>
      <c r="B28" s="31"/>
      <c r="C28" s="31"/>
      <c r="D28" s="97">
        <v>61804.633220571595</v>
      </c>
      <c r="E28" s="97">
        <v>82965.00204561136</v>
      </c>
      <c r="F28" s="97">
        <v>71473.44828991737</v>
      </c>
      <c r="G28" s="97">
        <v>73512.16925627849</v>
      </c>
      <c r="H28" s="97">
        <v>45165.08251565744</v>
      </c>
      <c r="I28" s="97">
        <v>80350.13120076523</v>
      </c>
      <c r="J28" s="97">
        <v>97509.09915264507</v>
      </c>
      <c r="K28" s="97">
        <v>132700.53470208446</v>
      </c>
      <c r="L28" s="97">
        <v>77187.54920701472</v>
      </c>
      <c r="M28" s="23">
        <v>49290.511429676204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4" customFormat="1" ht="6" customHeight="1">
      <c r="A29" s="32"/>
      <c r="B29" s="31"/>
      <c r="C29" s="31"/>
      <c r="D29" s="96"/>
      <c r="E29" s="96"/>
      <c r="F29" s="96"/>
      <c r="G29" s="96"/>
      <c r="H29" s="96"/>
      <c r="I29" s="96"/>
      <c r="J29" s="96"/>
      <c r="K29" s="96"/>
      <c r="L29" s="96"/>
      <c r="M29" s="2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4" customFormat="1" ht="15.75" customHeight="1">
      <c r="A30" s="30" t="s">
        <v>302</v>
      </c>
      <c r="B30" s="31"/>
      <c r="C30" s="31"/>
      <c r="D30" s="46">
        <v>74676.1858138697</v>
      </c>
      <c r="E30" s="46">
        <v>72983.6465368333</v>
      </c>
      <c r="F30" s="46">
        <v>210988.52584314786</v>
      </c>
      <c r="G30" s="46">
        <v>-52294.238862851984</v>
      </c>
      <c r="H30" s="46">
        <v>54390.23893342156</v>
      </c>
      <c r="I30" s="46">
        <v>138862.24202970797</v>
      </c>
      <c r="J30" s="46">
        <v>-206528.78344380262</v>
      </c>
      <c r="K30" s="46">
        <v>-2994.203797813654</v>
      </c>
      <c r="L30" s="46">
        <v>9749.71709009908</v>
      </c>
      <c r="M30" s="161">
        <v>82494.52340130326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7" customFormat="1" ht="3.75" customHeight="1">
      <c r="A31" s="38"/>
      <c r="B31" s="33"/>
      <c r="C31" s="33"/>
      <c r="D31" s="22"/>
      <c r="E31" s="22"/>
      <c r="F31" s="22"/>
      <c r="G31" s="22"/>
      <c r="H31" s="22"/>
      <c r="I31" s="22"/>
      <c r="J31" s="22"/>
      <c r="K31" s="22"/>
      <c r="L31" s="22"/>
      <c r="M31" s="18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</row>
    <row r="32" spans="1:99" s="4" customFormat="1" ht="15" customHeight="1">
      <c r="A32" s="30" t="s">
        <v>120</v>
      </c>
      <c r="B32" s="31"/>
      <c r="C32" s="31"/>
      <c r="D32" s="22">
        <v>-114652.74714271422</v>
      </c>
      <c r="E32" s="22">
        <v>-19051.134423947165</v>
      </c>
      <c r="F32" s="22">
        <v>-60449.9915615038</v>
      </c>
      <c r="G32" s="22">
        <v>-140869.78536</v>
      </c>
      <c r="H32" s="22">
        <v>-41249.255470000004</v>
      </c>
      <c r="I32" s="22">
        <v>-4747.47</v>
      </c>
      <c r="J32" s="22">
        <v>28977</v>
      </c>
      <c r="K32" s="22">
        <v>-6654.43105</v>
      </c>
      <c r="L32" s="22">
        <v>-22201.007540000002</v>
      </c>
      <c r="M32" s="189">
        <v>-25727.63294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4" customFormat="1" ht="3.75" customHeight="1">
      <c r="A33" s="32"/>
      <c r="B33" s="31"/>
      <c r="C33" s="31"/>
      <c r="D33" s="96"/>
      <c r="E33" s="96"/>
      <c r="F33" s="96"/>
      <c r="G33" s="96"/>
      <c r="H33" s="96"/>
      <c r="I33" s="96"/>
      <c r="J33" s="96"/>
      <c r="K33" s="96"/>
      <c r="L33" s="96"/>
      <c r="M33" s="2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4" customFormat="1" ht="12.75">
      <c r="A34" s="30" t="s">
        <v>119</v>
      </c>
      <c r="B34" s="31"/>
      <c r="C34" s="31"/>
      <c r="D34" s="97">
        <v>21828.0718917272</v>
      </c>
      <c r="E34" s="97">
        <v>136897.51415849742</v>
      </c>
      <c r="F34" s="97">
        <v>222011.98257156147</v>
      </c>
      <c r="G34" s="97">
        <v>-124385.21496657365</v>
      </c>
      <c r="H34" s="97">
        <v>58306.065979079</v>
      </c>
      <c r="I34" s="97">
        <v>214464.9032304732</v>
      </c>
      <c r="J34" s="97">
        <v>-80042.68429115755</v>
      </c>
      <c r="K34" s="97">
        <v>123051.89985427081</v>
      </c>
      <c r="L34" s="97">
        <v>64736.25875711379</v>
      </c>
      <c r="M34" s="23">
        <v>106057.40189097947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4" customFormat="1" ht="3.75" customHeight="1">
      <c r="A35" s="30"/>
      <c r="B35" s="31"/>
      <c r="C35" s="31"/>
      <c r="D35" s="96"/>
      <c r="E35" s="96"/>
      <c r="F35" s="96"/>
      <c r="G35" s="96"/>
      <c r="H35" s="96"/>
      <c r="I35" s="96"/>
      <c r="J35" s="96"/>
      <c r="K35" s="96"/>
      <c r="L35" s="96"/>
      <c r="M35" s="2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4" customFormat="1" ht="12.75">
      <c r="A36" s="30" t="s">
        <v>303</v>
      </c>
      <c r="B36" s="31"/>
      <c r="C36" s="31"/>
      <c r="D36" s="46">
        <v>24042.58322189831</v>
      </c>
      <c r="E36" s="46">
        <v>27990.341826102485</v>
      </c>
      <c r="F36" s="46">
        <v>61045.04278347073</v>
      </c>
      <c r="G36" s="46">
        <v>10705.38059142341</v>
      </c>
      <c r="H36" s="46">
        <v>34407.01332109457</v>
      </c>
      <c r="I36" s="46">
        <v>57883.42919227611</v>
      </c>
      <c r="J36" s="46">
        <v>-20281.885228211595</v>
      </c>
      <c r="K36" s="46">
        <v>25251.764080261</v>
      </c>
      <c r="L36" s="46">
        <v>24389.217506276545</v>
      </c>
      <c r="M36" s="161">
        <v>34970.06660794592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4" customFormat="1" ht="3.75" customHeight="1">
      <c r="A37" s="30"/>
      <c r="B37" s="31"/>
      <c r="C37" s="31"/>
      <c r="D37" s="96"/>
      <c r="E37" s="96"/>
      <c r="F37" s="96"/>
      <c r="G37" s="96"/>
      <c r="H37" s="96"/>
      <c r="I37" s="96"/>
      <c r="J37" s="96"/>
      <c r="K37" s="96"/>
      <c r="L37" s="96"/>
      <c r="M37" s="2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4" customFormat="1" ht="12.75">
      <c r="A38" s="30" t="s">
        <v>63</v>
      </c>
      <c r="B38" s="31"/>
      <c r="C38" s="31"/>
      <c r="D38" s="97">
        <v>45870.65511362544</v>
      </c>
      <c r="E38" s="97">
        <v>164887.85598459982</v>
      </c>
      <c r="F38" s="97">
        <v>280955.2048550319</v>
      </c>
      <c r="G38" s="97">
        <v>-119510.16377514998</v>
      </c>
      <c r="H38" s="97">
        <v>92713.07930017357</v>
      </c>
      <c r="I38" s="97">
        <v>272348.3324227493</v>
      </c>
      <c r="J38" s="97">
        <v>-100324.56951936915</v>
      </c>
      <c r="K38" s="97">
        <v>148303.66393453183</v>
      </c>
      <c r="L38" s="97">
        <v>89125.47626339033</v>
      </c>
      <c r="M38" s="23">
        <v>141027.4684989254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4" customFormat="1" ht="3.75" customHeight="1">
      <c r="A39" s="30"/>
      <c r="B39" s="31"/>
      <c r="C39" s="31"/>
      <c r="D39" s="31"/>
      <c r="E39" s="31"/>
      <c r="F39" s="97"/>
      <c r="G39" s="97"/>
      <c r="H39" s="97"/>
      <c r="I39" s="97"/>
      <c r="J39" s="97"/>
      <c r="K39" s="97"/>
      <c r="L39" s="97"/>
      <c r="M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4" customFormat="1" ht="12.75">
      <c r="A40" s="30"/>
      <c r="B40" s="31"/>
      <c r="C40" s="31"/>
      <c r="D40" s="31"/>
      <c r="E40" s="31"/>
      <c r="M40" s="6"/>
      <c r="N40"/>
      <c r="O40" s="26"/>
      <c r="P40" s="2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4" customFormat="1" ht="12.75">
      <c r="A41" s="30" t="s">
        <v>121</v>
      </c>
      <c r="B41" s="31"/>
      <c r="C41" s="31"/>
      <c r="D41" s="31"/>
      <c r="E41" s="31"/>
      <c r="M41" s="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4" customFormat="1" ht="12.75">
      <c r="A42" s="30"/>
      <c r="B42" s="31" t="s">
        <v>75</v>
      </c>
      <c r="C42" s="31"/>
      <c r="D42" s="19">
        <v>0.6298420757920722</v>
      </c>
      <c r="E42" s="19">
        <v>0.6314086532701813</v>
      </c>
      <c r="F42" s="19">
        <v>0.668140043906331</v>
      </c>
      <c r="G42" s="19">
        <v>0.6644634615083115</v>
      </c>
      <c r="H42" s="19">
        <v>0.7058044448078452</v>
      </c>
      <c r="I42" s="19">
        <v>0.6591805961881346</v>
      </c>
      <c r="J42" s="19">
        <v>0.6577787690350806</v>
      </c>
      <c r="K42" s="19">
        <v>0.6238570944366781</v>
      </c>
      <c r="L42" s="19">
        <v>0.6957724076473685</v>
      </c>
      <c r="M42" s="177">
        <v>0.7311442802931732</v>
      </c>
      <c r="N42"/>
      <c r="O42" s="26"/>
      <c r="P42" s="2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4" customFormat="1" ht="12.75">
      <c r="A43" s="30"/>
      <c r="B43" s="31" t="s">
        <v>90</v>
      </c>
      <c r="C43" s="31"/>
      <c r="D43" s="19">
        <v>0.08599995764683589</v>
      </c>
      <c r="E43" s="19">
        <v>0.0762046640857455</v>
      </c>
      <c r="F43" s="19">
        <v>0.0671749292778203</v>
      </c>
      <c r="G43" s="19">
        <v>0.07688043956552032</v>
      </c>
      <c r="H43" s="19">
        <v>0.06999529276902014</v>
      </c>
      <c r="I43" s="19">
        <v>0.06783318851693278</v>
      </c>
      <c r="J43" s="19">
        <v>0.0607701662640426</v>
      </c>
      <c r="K43" s="19">
        <v>0.05347407444710414</v>
      </c>
      <c r="L43" s="19">
        <v>0.05386991869171118</v>
      </c>
      <c r="M43" s="177">
        <v>0.057610225891435156</v>
      </c>
      <c r="N43"/>
      <c r="O43"/>
      <c r="P43" s="2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4" customFormat="1" ht="12.75">
      <c r="A44" s="12"/>
      <c r="B44" s="4" t="s">
        <v>76</v>
      </c>
      <c r="D44" s="19">
        <v>0.17451310628848843</v>
      </c>
      <c r="E44" s="19">
        <v>0.15457095442774912</v>
      </c>
      <c r="F44" s="19">
        <v>0.14348682665777138</v>
      </c>
      <c r="G44" s="19">
        <v>0.13378987984739424</v>
      </c>
      <c r="H44" s="19">
        <v>0.1384367099248412</v>
      </c>
      <c r="I44" s="19">
        <v>0.1316203286234461</v>
      </c>
      <c r="J44" s="19">
        <v>0.12290441294627161</v>
      </c>
      <c r="K44" s="19">
        <v>0.11041931640724224</v>
      </c>
      <c r="L44" s="19">
        <v>0.11876047238285445</v>
      </c>
      <c r="M44" s="177">
        <v>0.1189821786607173</v>
      </c>
      <c r="N44"/>
      <c r="O44"/>
      <c r="P44" s="27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4" customFormat="1" ht="12.75">
      <c r="A45" s="12"/>
      <c r="B45" s="4" t="s">
        <v>77</v>
      </c>
      <c r="D45" s="19">
        <v>0.8903551397273965</v>
      </c>
      <c r="E45" s="19">
        <v>0.8621842717836758</v>
      </c>
      <c r="F45" s="19">
        <v>0.8788017998419226</v>
      </c>
      <c r="G45" s="19">
        <v>0.8751337809212261</v>
      </c>
      <c r="H45" s="19">
        <v>0.9142364475017066</v>
      </c>
      <c r="I45" s="19">
        <v>0.8586341133285135</v>
      </c>
      <c r="J45" s="19">
        <v>0.8414533482453949</v>
      </c>
      <c r="K45" s="19">
        <v>0.8192304040127577</v>
      </c>
      <c r="L45" s="19">
        <v>0.9106855163525052</v>
      </c>
      <c r="M45" s="177">
        <v>0.8904683466502766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4" customFormat="1" ht="12.75">
      <c r="A46" s="12"/>
      <c r="M46" s="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s="9" customFormat="1" ht="3.75" customHeight="1">
      <c r="A47" s="8"/>
      <c r="M47" s="10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ht="12.75"/>
    <row r="49" ht="12.75"/>
    <row r="50" ht="12.75"/>
    <row r="51" spans="1:6" ht="15">
      <c r="A51" s="119" t="s">
        <v>304</v>
      </c>
      <c r="B51" s="119"/>
      <c r="C51" s="119"/>
      <c r="D51" s="119"/>
      <c r="F51" s="141"/>
    </row>
    <row r="52" s="120" customFormat="1" ht="12">
      <c r="A52" s="120" t="s">
        <v>351</v>
      </c>
    </row>
    <row r="53" ht="12.75"/>
    <row r="54" spans="1:13" ht="12.75">
      <c r="A54" s="155" t="s">
        <v>150</v>
      </c>
      <c r="B54" s="156"/>
      <c r="C54" s="156"/>
      <c r="D54" s="156"/>
      <c r="E54" s="157" t="s">
        <v>151</v>
      </c>
      <c r="F54" s="156"/>
      <c r="G54" s="156"/>
      <c r="H54" s="211"/>
      <c r="I54" s="209"/>
      <c r="J54" s="209"/>
      <c r="K54" s="209"/>
      <c r="L54" s="209"/>
      <c r="M54" s="210"/>
    </row>
    <row r="55" spans="1:13" ht="12.75">
      <c r="A55" s="132"/>
      <c r="B55" s="131"/>
      <c r="C55" s="131"/>
      <c r="D55" s="130">
        <v>2014</v>
      </c>
      <c r="E55" s="134">
        <v>2013</v>
      </c>
      <c r="F55" s="134">
        <v>2012</v>
      </c>
      <c r="G55" s="134">
        <v>2011</v>
      </c>
      <c r="H55" s="134">
        <v>2010</v>
      </c>
      <c r="I55" s="134">
        <v>2009</v>
      </c>
      <c r="J55" s="134">
        <v>2008</v>
      </c>
      <c r="K55" s="134">
        <v>2007</v>
      </c>
      <c r="L55" s="134">
        <v>2006</v>
      </c>
      <c r="M55" s="136">
        <v>2005</v>
      </c>
    </row>
    <row r="56" spans="1:13" ht="12.7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"/>
    </row>
    <row r="57" spans="1:13" ht="12.75">
      <c r="A57" s="12" t="s">
        <v>305</v>
      </c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6"/>
    </row>
    <row r="58" spans="1:13" ht="12.75">
      <c r="A58" s="5"/>
      <c r="B58" s="4" t="s">
        <v>152</v>
      </c>
      <c r="C58" s="4"/>
      <c r="D58" s="46">
        <v>-45647.0654734</v>
      </c>
      <c r="E58" s="46">
        <v>-43495.826547852</v>
      </c>
      <c r="F58" s="46">
        <v>-39531.91723243409</v>
      </c>
      <c r="G58" s="46">
        <v>-37083.25445193801</v>
      </c>
      <c r="H58" s="46">
        <v>-36287.56484317926</v>
      </c>
      <c r="I58" s="46">
        <v>-36288.555817928005</v>
      </c>
      <c r="J58" s="46">
        <v>-35343.07249694695</v>
      </c>
      <c r="K58" s="46">
        <v>-31159.635053707854</v>
      </c>
      <c r="L58" s="46">
        <v>-28074.496858</v>
      </c>
      <c r="M58" s="161">
        <v>-28059.211380632427</v>
      </c>
    </row>
    <row r="59" spans="1:13" ht="12.75">
      <c r="A59" s="5"/>
      <c r="B59" s="4" t="s">
        <v>145</v>
      </c>
      <c r="C59" s="4"/>
      <c r="D59" s="46">
        <v>0</v>
      </c>
      <c r="E59" s="46">
        <v>0</v>
      </c>
      <c r="F59" s="46">
        <v>0</v>
      </c>
      <c r="G59" s="46">
        <v>-6.91600000000001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161">
        <v>0</v>
      </c>
    </row>
    <row r="60" spans="1:13" ht="12.75">
      <c r="A60" s="5"/>
      <c r="B60" s="4" t="s">
        <v>153</v>
      </c>
      <c r="C60" s="4"/>
      <c r="D60" s="46">
        <v>-4693.14106</v>
      </c>
      <c r="E60" s="46">
        <v>26066.15389</v>
      </c>
      <c r="F60" s="46">
        <v>-2367.81574</v>
      </c>
      <c r="G60" s="46">
        <v>-9901.939574167998</v>
      </c>
      <c r="H60" s="46">
        <v>-3852.625570000002</v>
      </c>
      <c r="I60" s="46">
        <v>-10922.674370000002</v>
      </c>
      <c r="J60" s="46">
        <v>-3667.6459929464613</v>
      </c>
      <c r="K60" s="46">
        <v>-3616.3308070535363</v>
      </c>
      <c r="L60" s="46">
        <v>-5563.867190000002</v>
      </c>
      <c r="M60" s="161">
        <v>-5246.250260000001</v>
      </c>
    </row>
    <row r="61" spans="1:13" ht="13.5" thickBot="1">
      <c r="A61" s="5"/>
      <c r="B61" s="4" t="s">
        <v>145</v>
      </c>
      <c r="C61" s="4"/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163">
        <v>0</v>
      </c>
    </row>
    <row r="62" spans="1:13" ht="13.5" thickTop="1">
      <c r="A62" s="5"/>
      <c r="B62" s="7" t="s">
        <v>147</v>
      </c>
      <c r="C62" s="7"/>
      <c r="D62" s="142">
        <v>-50340.2065334</v>
      </c>
      <c r="E62" s="142">
        <f aca="true" t="shared" si="3" ref="E62:M62">SUM(E58:E60)</f>
        <v>-17429.672657851996</v>
      </c>
      <c r="F62" s="142">
        <f t="shared" si="3"/>
        <v>-41899.73297243409</v>
      </c>
      <c r="G62" s="142">
        <f t="shared" si="3"/>
        <v>-46992.110026106006</v>
      </c>
      <c r="H62" s="142">
        <f t="shared" si="3"/>
        <v>-40140.19041317926</v>
      </c>
      <c r="I62" s="142">
        <f t="shared" si="3"/>
        <v>-47211.230187928006</v>
      </c>
      <c r="J62" s="142">
        <f t="shared" si="3"/>
        <v>-39010.718489893414</v>
      </c>
      <c r="K62" s="142">
        <f t="shared" si="3"/>
        <v>-34775.96586076139</v>
      </c>
      <c r="L62" s="142">
        <f t="shared" si="3"/>
        <v>-33638.364048</v>
      </c>
      <c r="M62" s="146">
        <f t="shared" si="3"/>
        <v>-33305.46164063243</v>
      </c>
    </row>
    <row r="63" spans="1:13" ht="12.75">
      <c r="A63" s="5"/>
      <c r="B63" s="7"/>
      <c r="C63" s="7"/>
      <c r="D63" s="96"/>
      <c r="E63" s="96"/>
      <c r="F63" s="96"/>
      <c r="G63" s="96"/>
      <c r="H63" s="96"/>
      <c r="I63" s="96"/>
      <c r="J63" s="96"/>
      <c r="K63" s="96"/>
      <c r="L63" s="96"/>
      <c r="M63" s="21"/>
    </row>
    <row r="64" spans="1:13" ht="12.75">
      <c r="A64" s="30" t="s">
        <v>306</v>
      </c>
      <c r="B64" s="33"/>
      <c r="C64" s="33"/>
      <c r="D64" s="96"/>
      <c r="E64" s="96"/>
      <c r="F64" s="96"/>
      <c r="G64" s="96"/>
      <c r="H64" s="96"/>
      <c r="I64" s="96"/>
      <c r="J64" s="96"/>
      <c r="K64" s="96"/>
      <c r="L64" s="96"/>
      <c r="M64" s="21"/>
    </row>
    <row r="65" spans="1:13" ht="12.75">
      <c r="A65" s="32"/>
      <c r="B65" s="33" t="s">
        <v>36</v>
      </c>
      <c r="C65" s="33"/>
      <c r="D65" s="46">
        <v>741.22925</v>
      </c>
      <c r="E65" s="46">
        <v>727.8759</v>
      </c>
      <c r="F65" s="46">
        <v>1309.1527624</v>
      </c>
      <c r="G65" s="46">
        <v>1115.0483505</v>
      </c>
      <c r="H65" s="46">
        <v>977.2959671419999</v>
      </c>
      <c r="I65" s="46">
        <v>859.907714785</v>
      </c>
      <c r="J65" s="46">
        <v>746.8358916160062</v>
      </c>
      <c r="K65" s="46">
        <v>726.7952573419814</v>
      </c>
      <c r="L65" s="46">
        <v>735.7070893275136</v>
      </c>
      <c r="M65" s="161">
        <v>625.2280469026279</v>
      </c>
    </row>
    <row r="66" spans="1:13" ht="13.5" thickBot="1">
      <c r="A66" s="32"/>
      <c r="B66" s="31" t="s">
        <v>145</v>
      </c>
      <c r="C66" s="33"/>
      <c r="D66" s="47">
        <v>0</v>
      </c>
      <c r="E66" s="47">
        <v>0</v>
      </c>
      <c r="F66" s="47">
        <v>0</v>
      </c>
      <c r="G66" s="47"/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163">
        <v>0</v>
      </c>
    </row>
    <row r="67" spans="1:13" ht="13.5" thickTop="1">
      <c r="A67" s="32"/>
      <c r="B67" s="33" t="s">
        <v>147</v>
      </c>
      <c r="C67" s="33"/>
      <c r="D67" s="142">
        <v>741.22925</v>
      </c>
      <c r="E67" s="142">
        <f aca="true" t="shared" si="4" ref="E67:M67">SUM(E65:E66)</f>
        <v>727.8759</v>
      </c>
      <c r="F67" s="142">
        <f t="shared" si="4"/>
        <v>1309.1527624</v>
      </c>
      <c r="G67" s="142">
        <f t="shared" si="4"/>
        <v>1115.0483505</v>
      </c>
      <c r="H67" s="142">
        <f t="shared" si="4"/>
        <v>977.2959671419999</v>
      </c>
      <c r="I67" s="142">
        <f t="shared" si="4"/>
        <v>859.907714785</v>
      </c>
      <c r="J67" s="142">
        <f t="shared" si="4"/>
        <v>746.8358916160062</v>
      </c>
      <c r="K67" s="142">
        <f t="shared" si="4"/>
        <v>726.7952573419814</v>
      </c>
      <c r="L67" s="142">
        <f t="shared" si="4"/>
        <v>735.7070893275136</v>
      </c>
      <c r="M67" s="146">
        <f t="shared" si="4"/>
        <v>625.2280469026279</v>
      </c>
    </row>
    <row r="68" spans="1:13" ht="12.75">
      <c r="A68" s="32"/>
      <c r="B68" s="33"/>
      <c r="C68" s="33"/>
      <c r="D68" s="96"/>
      <c r="E68" s="96"/>
      <c r="F68" s="96"/>
      <c r="G68" s="96"/>
      <c r="H68" s="96"/>
      <c r="I68" s="96"/>
      <c r="J68" s="96"/>
      <c r="K68" s="96"/>
      <c r="L68" s="96"/>
      <c r="M68" s="21"/>
    </row>
    <row r="69" spans="1:13" ht="12.75">
      <c r="A69" s="34" t="s">
        <v>307</v>
      </c>
      <c r="B69" s="31"/>
      <c r="C69" s="31"/>
      <c r="D69" s="22"/>
      <c r="E69" s="22"/>
      <c r="F69" s="22"/>
      <c r="G69" s="22"/>
      <c r="H69" s="22"/>
      <c r="I69" s="22"/>
      <c r="J69" s="22"/>
      <c r="K69" s="22"/>
      <c r="L69" s="22"/>
      <c r="M69" s="189"/>
    </row>
    <row r="70" spans="1:13" ht="12.75">
      <c r="A70" s="32"/>
      <c r="B70" s="31" t="s">
        <v>36</v>
      </c>
      <c r="C70" s="31"/>
      <c r="D70" s="46">
        <v>1102.0011057379702</v>
      </c>
      <c r="E70" s="46">
        <v>-29173.374338984402</v>
      </c>
      <c r="F70" s="46">
        <v>986.01</v>
      </c>
      <c r="G70" s="46">
        <v>621.262</v>
      </c>
      <c r="H70" s="46">
        <v>979.4</v>
      </c>
      <c r="I70" s="46">
        <v>6700</v>
      </c>
      <c r="J70" s="46">
        <v>0</v>
      </c>
      <c r="K70" s="46">
        <v>0</v>
      </c>
      <c r="L70" s="46">
        <v>341.81547</v>
      </c>
      <c r="M70" s="161">
        <v>496.45094</v>
      </c>
    </row>
    <row r="71" spans="1:13" ht="13.5" thickBot="1">
      <c r="A71" s="32"/>
      <c r="B71" s="31" t="s">
        <v>145</v>
      </c>
      <c r="C71" s="31"/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163">
        <v>0</v>
      </c>
    </row>
    <row r="72" spans="1:13" ht="13.5" thickTop="1">
      <c r="A72" s="32"/>
      <c r="B72" s="31" t="s">
        <v>147</v>
      </c>
      <c r="C72" s="31"/>
      <c r="D72" s="142">
        <v>1102.0011057379702</v>
      </c>
      <c r="E72" s="142">
        <f aca="true" t="shared" si="5" ref="E72:M72">SUM(E70:E71)</f>
        <v>-29173.374338984402</v>
      </c>
      <c r="F72" s="142">
        <f t="shared" si="5"/>
        <v>986.01</v>
      </c>
      <c r="G72" s="142">
        <f t="shared" si="5"/>
        <v>621.262</v>
      </c>
      <c r="H72" s="142">
        <f t="shared" si="5"/>
        <v>979.4</v>
      </c>
      <c r="I72" s="142">
        <f t="shared" si="5"/>
        <v>6700</v>
      </c>
      <c r="J72" s="142">
        <f t="shared" si="5"/>
        <v>0</v>
      </c>
      <c r="K72" s="142">
        <f t="shared" si="5"/>
        <v>0</v>
      </c>
      <c r="L72" s="142">
        <f t="shared" si="5"/>
        <v>341.81547</v>
      </c>
      <c r="M72" s="146">
        <f t="shared" si="5"/>
        <v>496.45094</v>
      </c>
    </row>
    <row r="73" spans="1:13" ht="12.75">
      <c r="A73" s="32"/>
      <c r="B73" s="31"/>
      <c r="C73" s="31"/>
      <c r="D73" s="96"/>
      <c r="E73" s="96"/>
      <c r="F73" s="96"/>
      <c r="G73" s="96"/>
      <c r="H73" s="96"/>
      <c r="I73" s="96"/>
      <c r="J73" s="96"/>
      <c r="K73" s="96"/>
      <c r="L73" s="96"/>
      <c r="M73" s="21"/>
    </row>
    <row r="74" spans="1:13" ht="12.75">
      <c r="A74" s="30" t="s">
        <v>207</v>
      </c>
      <c r="B74" s="31"/>
      <c r="C74" s="31"/>
      <c r="D74" s="46">
        <v>-98411.65271554791</v>
      </c>
      <c r="E74" s="46">
        <v>-93051.64015939413</v>
      </c>
      <c r="F74" s="46">
        <v>-84596.05632155108</v>
      </c>
      <c r="G74" s="46">
        <v>-78755.63713234205</v>
      </c>
      <c r="H74" s="46">
        <v>-75519.32616363629</v>
      </c>
      <c r="I74" s="46">
        <v>-76937.56122</v>
      </c>
      <c r="J74" s="46">
        <v>-77386.65725140471</v>
      </c>
      <c r="K74" s="46">
        <v>-70308.57814999999</v>
      </c>
      <c r="L74" s="46">
        <v>-71782.93582561107</v>
      </c>
      <c r="M74" s="161">
        <v>-66469.04292477475</v>
      </c>
    </row>
    <row r="75" spans="1:13" ht="12.75">
      <c r="A75" s="38"/>
      <c r="B75" s="33"/>
      <c r="C75" s="33"/>
      <c r="D75" s="96"/>
      <c r="E75" s="96"/>
      <c r="F75" s="96"/>
      <c r="G75" s="96"/>
      <c r="H75" s="96"/>
      <c r="I75" s="96"/>
      <c r="J75" s="96"/>
      <c r="K75" s="96"/>
      <c r="L75" s="96"/>
      <c r="M75" s="21"/>
    </row>
    <row r="76" spans="1:13" ht="12.75">
      <c r="A76" s="30" t="s">
        <v>308</v>
      </c>
      <c r="B76" s="31"/>
      <c r="C76" s="31"/>
      <c r="D76" s="46"/>
      <c r="E76" s="46"/>
      <c r="F76" s="46"/>
      <c r="G76" s="46">
        <v>0</v>
      </c>
      <c r="H76" s="46">
        <v>-1620.23691</v>
      </c>
      <c r="I76" s="46">
        <v>-2284.1143899999997</v>
      </c>
      <c r="J76" s="46">
        <v>-2319.66292</v>
      </c>
      <c r="K76" s="46">
        <v>-2447.5723300000004</v>
      </c>
      <c r="L76" s="46">
        <v>-2354.3494115800004</v>
      </c>
      <c r="M76" s="161">
        <v>-2252.11726</v>
      </c>
    </row>
    <row r="77" spans="1:13" ht="12.75">
      <c r="A77" s="32"/>
      <c r="B77" s="31"/>
      <c r="C77" s="31"/>
      <c r="D77" s="96"/>
      <c r="E77" s="96"/>
      <c r="F77" s="96"/>
      <c r="G77" s="96"/>
      <c r="H77" s="96"/>
      <c r="I77" s="96"/>
      <c r="J77" s="96"/>
      <c r="K77" s="96"/>
      <c r="L77" s="96"/>
      <c r="M77" s="21"/>
    </row>
    <row r="78" spans="1:13" ht="12.75">
      <c r="A78" s="30" t="s">
        <v>154</v>
      </c>
      <c r="B78" s="31"/>
      <c r="C78" s="31"/>
      <c r="D78" s="97">
        <v>61804.633220571595</v>
      </c>
      <c r="E78" s="97">
        <v>82965.00204561136</v>
      </c>
      <c r="F78" s="97">
        <v>71473.44828991737</v>
      </c>
      <c r="G78" s="97">
        <v>73512.16925627849</v>
      </c>
      <c r="H78" s="97">
        <v>45165.08251565744</v>
      </c>
      <c r="I78" s="97">
        <v>80350.13120076523</v>
      </c>
      <c r="J78" s="97">
        <v>97509.09915264507</v>
      </c>
      <c r="K78" s="97">
        <v>132700.53470208446</v>
      </c>
      <c r="L78" s="97">
        <v>77187.54920701472</v>
      </c>
      <c r="M78" s="23">
        <v>49290.511429676204</v>
      </c>
    </row>
    <row r="79" spans="1:13" ht="12.75">
      <c r="A79" s="32"/>
      <c r="B79" s="31"/>
      <c r="C79" s="31"/>
      <c r="D79" s="96"/>
      <c r="E79" s="96"/>
      <c r="F79" s="96"/>
      <c r="G79" s="96"/>
      <c r="H79" s="96"/>
      <c r="I79" s="96"/>
      <c r="J79" s="96"/>
      <c r="K79" s="96"/>
      <c r="L79" s="96"/>
      <c r="M79" s="21"/>
    </row>
    <row r="80" spans="1:13" ht="12.75">
      <c r="A80" s="30" t="s">
        <v>309</v>
      </c>
      <c r="B80" s="31"/>
      <c r="C80" s="31"/>
      <c r="D80" s="46">
        <v>74676.1858138697</v>
      </c>
      <c r="E80" s="46">
        <v>72983.6465368333</v>
      </c>
      <c r="F80" s="46">
        <v>210988.52584314786</v>
      </c>
      <c r="G80" s="46">
        <v>-52294.238862851984</v>
      </c>
      <c r="H80" s="46">
        <v>54390.23893342156</v>
      </c>
      <c r="I80" s="46">
        <v>138862.24202970797</v>
      </c>
      <c r="J80" s="46">
        <v>-206528.78344380262</v>
      </c>
      <c r="K80" s="46">
        <v>-2994.203797813654</v>
      </c>
      <c r="L80" s="46">
        <v>9749.71709009908</v>
      </c>
      <c r="M80" s="161">
        <v>82494.52340130326</v>
      </c>
    </row>
    <row r="81" spans="1:13" ht="12.75">
      <c r="A81" s="32"/>
      <c r="B81" s="31"/>
      <c r="C81" s="31"/>
      <c r="D81" s="22"/>
      <c r="E81" s="22"/>
      <c r="F81" s="22"/>
      <c r="G81" s="22"/>
      <c r="H81" s="22"/>
      <c r="I81" s="22"/>
      <c r="J81" s="22"/>
      <c r="K81" s="22"/>
      <c r="L81" s="22"/>
      <c r="M81" s="189"/>
    </row>
    <row r="82" spans="1:13" ht="12.75">
      <c r="A82" s="99" t="s">
        <v>155</v>
      </c>
      <c r="B82" s="31"/>
      <c r="C82" s="31"/>
      <c r="D82" s="22">
        <v>-114652.74714271422</v>
      </c>
      <c r="E82" s="22">
        <v>-19051.134423947165</v>
      </c>
      <c r="F82" s="22">
        <v>-60449.9915615038</v>
      </c>
      <c r="G82" s="22">
        <v>-140869.78536</v>
      </c>
      <c r="H82" s="22">
        <v>-41249.255470000004</v>
      </c>
      <c r="I82" s="22">
        <v>-4747.47</v>
      </c>
      <c r="J82" s="22">
        <v>28977</v>
      </c>
      <c r="K82" s="22">
        <v>-6654.43105</v>
      </c>
      <c r="L82" s="22">
        <v>-22201.007540000002</v>
      </c>
      <c r="M82" s="189">
        <v>-25727.63294</v>
      </c>
    </row>
    <row r="83" spans="1:13" ht="12.75">
      <c r="A83" s="32"/>
      <c r="B83" s="31"/>
      <c r="C83" s="31"/>
      <c r="D83" s="96"/>
      <c r="E83" s="96"/>
      <c r="F83" s="96"/>
      <c r="G83" s="96"/>
      <c r="H83" s="96"/>
      <c r="I83" s="96"/>
      <c r="J83" s="96"/>
      <c r="K83" s="96"/>
      <c r="L83" s="96"/>
      <c r="M83" s="21"/>
    </row>
    <row r="84" spans="1:13" ht="12.75">
      <c r="A84" s="100" t="s">
        <v>156</v>
      </c>
      <c r="B84" s="31"/>
      <c r="C84" s="31"/>
      <c r="D84" s="97">
        <v>21828.0718917272</v>
      </c>
      <c r="E84" s="97">
        <v>136897.51415849742</v>
      </c>
      <c r="F84" s="97">
        <v>222011.98257156147</v>
      </c>
      <c r="G84" s="97">
        <v>-124385.21496657365</v>
      </c>
      <c r="H84" s="97">
        <v>58306.065979079</v>
      </c>
      <c r="I84" s="97">
        <v>214464.9032304732</v>
      </c>
      <c r="J84" s="97">
        <v>-80042.68429115755</v>
      </c>
      <c r="K84" s="97">
        <v>123051.89985427081</v>
      </c>
      <c r="L84" s="97">
        <v>64736.25875711379</v>
      </c>
      <c r="M84" s="23">
        <v>106057.40189097947</v>
      </c>
    </row>
    <row r="85" spans="1:13" ht="12.75">
      <c r="A85" s="30"/>
      <c r="B85" s="31"/>
      <c r="C85" s="31"/>
      <c r="D85" s="96"/>
      <c r="E85" s="96"/>
      <c r="F85" s="96"/>
      <c r="G85" s="96"/>
      <c r="H85" s="96"/>
      <c r="I85" s="96"/>
      <c r="J85" s="96"/>
      <c r="K85" s="96"/>
      <c r="L85" s="96"/>
      <c r="M85" s="21"/>
    </row>
    <row r="86" spans="1:13" ht="12.75">
      <c r="A86" s="30" t="s">
        <v>310</v>
      </c>
      <c r="B86" s="31"/>
      <c r="C86" s="31"/>
      <c r="D86" s="46">
        <v>24042.58322189831</v>
      </c>
      <c r="E86" s="46">
        <v>27990.341826102485</v>
      </c>
      <c r="F86" s="46">
        <v>61045.04278347073</v>
      </c>
      <c r="G86" s="46">
        <v>10705.38059142341</v>
      </c>
      <c r="H86" s="46">
        <v>34407.01332109457</v>
      </c>
      <c r="I86" s="46">
        <v>57883.42919227611</v>
      </c>
      <c r="J86" s="46">
        <v>-20281.885228211595</v>
      </c>
      <c r="K86" s="46">
        <v>25251.764080261</v>
      </c>
      <c r="L86" s="46">
        <v>24389.217506276545</v>
      </c>
      <c r="M86" s="161">
        <v>34970.06660794592</v>
      </c>
    </row>
    <row r="87" spans="1:13" ht="12.75">
      <c r="A87" s="30"/>
      <c r="B87" s="31"/>
      <c r="C87" s="31"/>
      <c r="D87" s="96"/>
      <c r="E87" s="96"/>
      <c r="F87" s="96"/>
      <c r="G87" s="96"/>
      <c r="H87" s="96"/>
      <c r="I87" s="96"/>
      <c r="J87" s="96"/>
      <c r="K87" s="96"/>
      <c r="L87" s="96"/>
      <c r="M87" s="21"/>
    </row>
    <row r="88" spans="1:13" ht="12.75">
      <c r="A88" s="30" t="s">
        <v>157</v>
      </c>
      <c r="B88" s="31"/>
      <c r="C88" s="31"/>
      <c r="D88" s="97">
        <v>45870.65511362544</v>
      </c>
      <c r="E88" s="97">
        <v>164887.85598459982</v>
      </c>
      <c r="F88" s="97">
        <v>280955.2048550319</v>
      </c>
      <c r="G88" s="97">
        <v>-119510.16377514998</v>
      </c>
      <c r="H88" s="97">
        <v>92713.07930017357</v>
      </c>
      <c r="I88" s="97">
        <v>272348.3324227493</v>
      </c>
      <c r="J88" s="97">
        <v>-100324.56951936915</v>
      </c>
      <c r="K88" s="97">
        <v>148303.66393453183</v>
      </c>
      <c r="L88" s="97">
        <v>89125.47626339033</v>
      </c>
      <c r="M88" s="23">
        <v>141027.4684989254</v>
      </c>
    </row>
    <row r="89" spans="1:13" ht="12.75">
      <c r="A89" s="32"/>
      <c r="B89" s="31"/>
      <c r="C89" s="31"/>
      <c r="D89" s="31"/>
      <c r="E89" s="31"/>
      <c r="F89" s="97"/>
      <c r="G89" s="97"/>
      <c r="H89" s="97"/>
      <c r="I89" s="97"/>
      <c r="J89" s="97"/>
      <c r="K89" s="97"/>
      <c r="L89" s="97"/>
      <c r="M89" s="23"/>
    </row>
    <row r="90" spans="1:13" ht="12.75">
      <c r="A90" s="30"/>
      <c r="B90" s="31"/>
      <c r="C90" s="31"/>
      <c r="D90" s="31"/>
      <c r="E90" s="31"/>
      <c r="F90" s="4"/>
      <c r="G90" s="4"/>
      <c r="H90" s="4"/>
      <c r="I90" s="4"/>
      <c r="J90" s="4"/>
      <c r="K90" s="4"/>
      <c r="L90" s="4"/>
      <c r="M90" s="6"/>
    </row>
    <row r="91" spans="1:13" ht="12.75">
      <c r="A91" s="30" t="s">
        <v>158</v>
      </c>
      <c r="B91" s="31"/>
      <c r="C91" s="31"/>
      <c r="D91" s="31"/>
      <c r="E91" s="31"/>
      <c r="F91" s="4"/>
      <c r="G91" s="4"/>
      <c r="H91" s="4"/>
      <c r="I91" s="4"/>
      <c r="J91" s="4"/>
      <c r="K91" s="4"/>
      <c r="L91" s="4"/>
      <c r="M91" s="6"/>
    </row>
    <row r="92" spans="1:13" ht="12.75">
      <c r="A92" s="30"/>
      <c r="B92" s="31" t="s">
        <v>159</v>
      </c>
      <c r="C92" s="31"/>
      <c r="D92" s="19">
        <v>0.6298420757920722</v>
      </c>
      <c r="E92" s="19">
        <v>0.6314086532701813</v>
      </c>
      <c r="F92" s="19">
        <v>0.668140043906331</v>
      </c>
      <c r="G92" s="19">
        <v>0.6644634615083115</v>
      </c>
      <c r="H92" s="19">
        <v>0.7058044448078452</v>
      </c>
      <c r="I92" s="19">
        <v>0.6591805961881346</v>
      </c>
      <c r="J92" s="19">
        <v>0.6577787690350806</v>
      </c>
      <c r="K92" s="19">
        <v>0.6238570944366781</v>
      </c>
      <c r="L92" s="19">
        <v>0.6957724076473685</v>
      </c>
      <c r="M92" s="177">
        <v>0.7311442802931732</v>
      </c>
    </row>
    <row r="93" spans="1:13" ht="12.75">
      <c r="A93" s="30"/>
      <c r="B93" s="31" t="s">
        <v>160</v>
      </c>
      <c r="C93" s="31"/>
      <c r="D93" s="19">
        <v>0.08599995764683589</v>
      </c>
      <c r="E93" s="19">
        <v>0.0762046640857455</v>
      </c>
      <c r="F93" s="19">
        <v>0.0671749292778203</v>
      </c>
      <c r="G93" s="19">
        <v>0.07688043956552032</v>
      </c>
      <c r="H93" s="19">
        <v>0.06999529276902014</v>
      </c>
      <c r="I93" s="19">
        <v>0.06783318851693278</v>
      </c>
      <c r="J93" s="19">
        <v>0.0607701662640426</v>
      </c>
      <c r="K93" s="19">
        <v>0.05347407444710414</v>
      </c>
      <c r="L93" s="19">
        <v>0.05386991869171118</v>
      </c>
      <c r="M93" s="177">
        <v>0.057610225891435156</v>
      </c>
    </row>
    <row r="94" spans="1:13" ht="12.75">
      <c r="A94" s="12"/>
      <c r="B94" s="4" t="s">
        <v>161</v>
      </c>
      <c r="C94" s="4"/>
      <c r="D94" s="19">
        <v>0.17451310628848843</v>
      </c>
      <c r="E94" s="19">
        <v>0.15457095442774912</v>
      </c>
      <c r="F94" s="19">
        <v>0.14348682665777138</v>
      </c>
      <c r="G94" s="19">
        <v>0.13378987984739424</v>
      </c>
      <c r="H94" s="19">
        <v>0.1384367099248412</v>
      </c>
      <c r="I94" s="19">
        <v>0.1316203286234461</v>
      </c>
      <c r="J94" s="19">
        <v>0.12290441294627161</v>
      </c>
      <c r="K94" s="19">
        <v>0.11041931640724224</v>
      </c>
      <c r="L94" s="19">
        <v>0.11876047238285445</v>
      </c>
      <c r="M94" s="177">
        <v>0.1189821786607173</v>
      </c>
    </row>
    <row r="95" spans="1:13" ht="12.75">
      <c r="A95" s="12"/>
      <c r="B95" s="4" t="s">
        <v>162</v>
      </c>
      <c r="C95" s="4"/>
      <c r="D95" s="19">
        <v>0.8903551397273965</v>
      </c>
      <c r="E95" s="19">
        <v>0.8621842717836758</v>
      </c>
      <c r="F95" s="19">
        <v>0.8788017998419226</v>
      </c>
      <c r="G95" s="19">
        <v>0.8751337809212261</v>
      </c>
      <c r="H95" s="19">
        <v>0.9142364475017066</v>
      </c>
      <c r="I95" s="19">
        <v>0.8586341133285135</v>
      </c>
      <c r="J95" s="19">
        <v>0.8414533482453949</v>
      </c>
      <c r="K95" s="19">
        <v>0.8192304040127577</v>
      </c>
      <c r="L95" s="19">
        <v>0.9106855163525052</v>
      </c>
      <c r="M95" s="177">
        <v>0.8904683466502766</v>
      </c>
    </row>
    <row r="96" spans="1:13" ht="12.75">
      <c r="A96" s="1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6"/>
    </row>
    <row r="97" spans="1:13" ht="12.7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0"/>
    </row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</sheetData>
  <sheetProtection/>
  <mergeCells count="2">
    <mergeCell ref="H4:M4"/>
    <mergeCell ref="H54:M5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3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="90" zoomScaleNormal="90" zoomScalePageLayoutView="0" workbookViewId="0" topLeftCell="A1">
      <selection activeCell="A1" sqref="A1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87.66015625" style="11" customWidth="1"/>
    <col min="4" max="4" width="26.5" style="11" customWidth="1"/>
    <col min="5" max="5" width="20.66015625" style="11" customWidth="1"/>
    <col min="6" max="6" width="21.66015625" style="11" customWidth="1"/>
    <col min="7" max="7" width="16" style="11" customWidth="1"/>
    <col min="8" max="13" width="15.83203125" style="11" customWidth="1"/>
    <col min="14" max="16384" width="9.33203125" style="11" customWidth="1"/>
  </cols>
  <sheetData>
    <row r="1" spans="1:4" ht="15">
      <c r="A1" s="124" t="s">
        <v>248</v>
      </c>
      <c r="B1" s="124"/>
      <c r="C1" s="124"/>
      <c r="D1" s="124"/>
    </row>
    <row r="2" spans="1:4" ht="12">
      <c r="A2" s="120" t="s">
        <v>349</v>
      </c>
      <c r="B2" s="120"/>
      <c r="C2" s="120"/>
      <c r="D2" s="120"/>
    </row>
    <row r="3" spans="1:4" ht="12.75">
      <c r="A3" s="115"/>
      <c r="B3"/>
      <c r="C3"/>
      <c r="D3"/>
    </row>
    <row r="4" spans="1:13" ht="12.75">
      <c r="A4" s="155" t="s">
        <v>142</v>
      </c>
      <c r="B4" s="156"/>
      <c r="C4" s="156"/>
      <c r="D4" s="156"/>
      <c r="E4" s="157" t="s">
        <v>68</v>
      </c>
      <c r="F4" s="156"/>
      <c r="G4" s="156"/>
      <c r="H4" s="209"/>
      <c r="I4" s="209"/>
      <c r="J4" s="209"/>
      <c r="K4" s="209"/>
      <c r="L4" s="209"/>
      <c r="M4" s="210"/>
    </row>
    <row r="5" spans="1:13" ht="12.75">
      <c r="A5" s="132"/>
      <c r="B5" s="131"/>
      <c r="C5" s="131"/>
      <c r="D5" s="134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</row>
    <row r="6" spans="1:13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12.75">
      <c r="A7" s="12" t="s">
        <v>311</v>
      </c>
      <c r="B7" s="4"/>
      <c r="C7" s="7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2">
      <c r="A8" s="5"/>
      <c r="B8" s="4" t="s">
        <v>88</v>
      </c>
      <c r="C8" s="7"/>
      <c r="D8" s="4"/>
      <c r="E8" s="4"/>
      <c r="F8" s="4"/>
      <c r="G8" s="4"/>
      <c r="H8" s="4"/>
      <c r="I8" s="4"/>
      <c r="J8" s="4"/>
      <c r="K8" s="4"/>
      <c r="L8" s="4"/>
      <c r="M8" s="6"/>
    </row>
    <row r="9" spans="1:14" ht="12.75">
      <c r="A9" s="5"/>
      <c r="B9" s="4"/>
      <c r="C9" s="55" t="s">
        <v>312</v>
      </c>
      <c r="D9" s="46">
        <v>234065.50226035772</v>
      </c>
      <c r="E9" s="46">
        <v>248830.40662497614</v>
      </c>
      <c r="F9" s="46">
        <v>257504.5620777063</v>
      </c>
      <c r="G9" s="46">
        <v>238263.39089580564</v>
      </c>
      <c r="H9" s="46">
        <v>204291.65041764462</v>
      </c>
      <c r="I9" s="46">
        <v>207728.78327359597</v>
      </c>
      <c r="J9" s="46">
        <v>228548.80765059896</v>
      </c>
      <c r="K9" s="46">
        <v>233035.46672901232</v>
      </c>
      <c r="L9" s="46">
        <v>235063.8114087612</v>
      </c>
      <c r="M9" s="161">
        <v>225665.53290855492</v>
      </c>
      <c r="N9"/>
    </row>
    <row r="10" spans="1:13" ht="12">
      <c r="A10" s="5"/>
      <c r="B10" s="4"/>
      <c r="C10" s="55" t="s">
        <v>123</v>
      </c>
      <c r="D10" s="46">
        <v>-35169.79480216479</v>
      </c>
      <c r="E10" s="46">
        <v>-32302.24576814034</v>
      </c>
      <c r="F10" s="46">
        <v>-38068.90748659302</v>
      </c>
      <c r="G10" s="46">
        <v>-39682.264065513955</v>
      </c>
      <c r="H10" s="46">
        <v>-28269.75942835337</v>
      </c>
      <c r="I10" s="46">
        <v>-24744.56518233484</v>
      </c>
      <c r="J10" s="46">
        <v>-31017.522266413493</v>
      </c>
      <c r="K10" s="22">
        <v>-32433.377711669014</v>
      </c>
      <c r="L10" s="22"/>
      <c r="M10" s="189"/>
    </row>
    <row r="11" spans="1:13" ht="12">
      <c r="A11" s="5"/>
      <c r="B11" s="4"/>
      <c r="C11" s="55" t="s">
        <v>0</v>
      </c>
      <c r="D11" s="46">
        <v>-3557.418172490854</v>
      </c>
      <c r="E11" s="46">
        <v>-3739.8074558717904</v>
      </c>
      <c r="F11" s="46">
        <v>-3027.428554581728</v>
      </c>
      <c r="G11" s="46">
        <v>-2867.9313475327303</v>
      </c>
      <c r="H11" s="46">
        <v>-3430.9648833709925</v>
      </c>
      <c r="I11" s="46">
        <v>-4285.484431879285</v>
      </c>
      <c r="J11" s="46">
        <v>-2261.21023882848</v>
      </c>
      <c r="K11" s="46">
        <v>-2483.176382210449</v>
      </c>
      <c r="L11" s="46">
        <v>-1950.372043772943</v>
      </c>
      <c r="M11" s="161">
        <v>-2689.9559113473997</v>
      </c>
    </row>
    <row r="12" spans="1:13" ht="12.75" thickBot="1">
      <c r="A12" s="5"/>
      <c r="B12" s="4"/>
      <c r="C12" s="14" t="s">
        <v>1</v>
      </c>
      <c r="D12" s="47">
        <v>-4026.5473696251292</v>
      </c>
      <c r="E12" s="47">
        <v>-5234.213640712771</v>
      </c>
      <c r="F12" s="47">
        <v>-4451.547603646756</v>
      </c>
      <c r="G12" s="47">
        <v>-4188.177180894017</v>
      </c>
      <c r="H12" s="47">
        <v>-4778.501883326667</v>
      </c>
      <c r="I12" s="47">
        <v>-3661.931001315365</v>
      </c>
      <c r="J12" s="47">
        <v>-3961.676239416165</v>
      </c>
      <c r="K12" s="47">
        <v>-4054.8966420609663</v>
      </c>
      <c r="L12" s="47">
        <v>-4049.019960356262</v>
      </c>
      <c r="M12" s="163">
        <v>-3961.4196428417004</v>
      </c>
    </row>
    <row r="13" spans="1:13" ht="13.5" thickTop="1">
      <c r="A13" s="5"/>
      <c r="B13" s="4"/>
      <c r="C13" s="14" t="s">
        <v>126</v>
      </c>
      <c r="D13" s="142">
        <v>191311.74191607698</v>
      </c>
      <c r="E13" s="142">
        <f aca="true" t="shared" si="0" ref="E13:M13">SUM(E9:E12)</f>
        <v>207554.13976025124</v>
      </c>
      <c r="F13" s="142">
        <f t="shared" si="0"/>
        <v>211956.67843288477</v>
      </c>
      <c r="G13" s="142">
        <f t="shared" si="0"/>
        <v>191525.01830186497</v>
      </c>
      <c r="H13" s="142">
        <f t="shared" si="0"/>
        <v>167812.42422259357</v>
      </c>
      <c r="I13" s="142">
        <f t="shared" si="0"/>
        <v>175036.8026580665</v>
      </c>
      <c r="J13" s="142">
        <f t="shared" si="0"/>
        <v>191308.39890594082</v>
      </c>
      <c r="K13" s="142">
        <f t="shared" si="0"/>
        <v>194064.01599307187</v>
      </c>
      <c r="L13" s="142">
        <f t="shared" si="0"/>
        <v>229064.41940463198</v>
      </c>
      <c r="M13" s="146">
        <f t="shared" si="0"/>
        <v>219014.1573543658</v>
      </c>
    </row>
    <row r="14" spans="1:13" ht="12">
      <c r="A14" s="5"/>
      <c r="B14" s="4"/>
      <c r="C14" s="14"/>
      <c r="D14" s="96"/>
      <c r="E14" s="96"/>
      <c r="F14" s="96"/>
      <c r="G14" s="96"/>
      <c r="H14" s="96"/>
      <c r="I14" s="96"/>
      <c r="J14" s="96"/>
      <c r="K14" s="96"/>
      <c r="L14" s="96"/>
      <c r="M14" s="21"/>
    </row>
    <row r="15" spans="1:13" ht="12">
      <c r="A15" s="5"/>
      <c r="B15" s="4" t="s">
        <v>87</v>
      </c>
      <c r="C15" s="14"/>
      <c r="D15" s="96"/>
      <c r="E15" s="96"/>
      <c r="F15" s="96"/>
      <c r="G15" s="96"/>
      <c r="H15" s="96"/>
      <c r="I15" s="96"/>
      <c r="J15" s="96"/>
      <c r="K15" s="96"/>
      <c r="L15" s="96"/>
      <c r="M15" s="21"/>
    </row>
    <row r="16" spans="1:13" ht="12">
      <c r="A16" s="5"/>
      <c r="B16" s="4"/>
      <c r="C16" s="55" t="s">
        <v>312</v>
      </c>
      <c r="D16" s="46">
        <v>346318.48624843906</v>
      </c>
      <c r="E16" s="46">
        <v>357003.22267857374</v>
      </c>
      <c r="F16" s="46">
        <v>369254.75768639706</v>
      </c>
      <c r="G16" s="46">
        <v>365825.1849771501</v>
      </c>
      <c r="H16" s="46">
        <v>331912.36827752227</v>
      </c>
      <c r="I16" s="46">
        <v>337459.50327983993</v>
      </c>
      <c r="J16" s="46">
        <v>362775.8613659048</v>
      </c>
      <c r="K16" s="46">
        <v>368858.0983296907</v>
      </c>
      <c r="L16" s="46">
        <v>357401.3016312387</v>
      </c>
      <c r="M16" s="161">
        <v>347964.0437314451</v>
      </c>
    </row>
    <row r="17" spans="1:13" ht="12">
      <c r="A17" s="5"/>
      <c r="B17" s="4"/>
      <c r="C17" s="13" t="s">
        <v>123</v>
      </c>
      <c r="D17" s="46">
        <v>-52602.36759488379</v>
      </c>
      <c r="E17" s="46">
        <v>-46914.69195466401</v>
      </c>
      <c r="F17" s="46">
        <v>-54924.637914414205</v>
      </c>
      <c r="G17" s="46">
        <v>-61272.61638671808</v>
      </c>
      <c r="H17" s="46">
        <v>-46219.38984470976</v>
      </c>
      <c r="I17" s="46">
        <v>-40886.43384359226</v>
      </c>
      <c r="J17" s="46">
        <v>-49436.17611746527</v>
      </c>
      <c r="K17" s="22">
        <v>-51005.11546542965</v>
      </c>
      <c r="L17" s="22"/>
      <c r="M17" s="189"/>
    </row>
    <row r="18" spans="1:13" ht="12">
      <c r="A18" s="5"/>
      <c r="B18" s="4"/>
      <c r="C18" s="13" t="s">
        <v>0</v>
      </c>
      <c r="D18" s="46">
        <v>-2269.905729160753</v>
      </c>
      <c r="E18" s="46">
        <v>-2742.907355403145</v>
      </c>
      <c r="F18" s="46">
        <v>-2220.8843028384954</v>
      </c>
      <c r="G18" s="46">
        <v>-2371.460740063129</v>
      </c>
      <c r="H18" s="46">
        <v>-1109.61523962541</v>
      </c>
      <c r="I18" s="46">
        <v>-1347.8913981207147</v>
      </c>
      <c r="J18" s="46">
        <v>-719.5635528515201</v>
      </c>
      <c r="K18" s="46">
        <v>-873.263680149551</v>
      </c>
      <c r="L18" s="46">
        <v>-646.6605862270571</v>
      </c>
      <c r="M18" s="161">
        <v>-492.7180386526</v>
      </c>
    </row>
    <row r="19" spans="1:13" ht="12.75" thickBot="1">
      <c r="A19" s="5"/>
      <c r="B19" s="4"/>
      <c r="C19" s="1" t="s">
        <v>1</v>
      </c>
      <c r="D19" s="47">
        <v>-6003.90456942859</v>
      </c>
      <c r="E19" s="47">
        <v>-5238.811888337228</v>
      </c>
      <c r="F19" s="47">
        <v>-6410.798668930505</v>
      </c>
      <c r="G19" s="47">
        <v>-6363.264708453403</v>
      </c>
      <c r="H19" s="47">
        <v>-4776.592801342056</v>
      </c>
      <c r="I19" s="47">
        <v>-5971.3481040846345</v>
      </c>
      <c r="J19" s="47">
        <v>-6320.520118433835</v>
      </c>
      <c r="K19" s="47">
        <v>-6479.500817439034</v>
      </c>
      <c r="L19" s="47">
        <v>-6242.429045968738</v>
      </c>
      <c r="M19" s="163">
        <v>-6091.711218258301</v>
      </c>
    </row>
    <row r="20" spans="1:13" ht="13.5" thickTop="1">
      <c r="A20" s="5"/>
      <c r="B20" s="4"/>
      <c r="C20" s="14" t="s">
        <v>126</v>
      </c>
      <c r="D20" s="142">
        <v>285442.30835496593</v>
      </c>
      <c r="E20" s="142">
        <f aca="true" t="shared" si="1" ref="E20:M20">SUM(E16:E19)</f>
        <v>302106.81148016936</v>
      </c>
      <c r="F20" s="142">
        <f t="shared" si="1"/>
        <v>305698.4368002139</v>
      </c>
      <c r="G20" s="142">
        <f t="shared" si="1"/>
        <v>295817.84314191557</v>
      </c>
      <c r="H20" s="142">
        <f t="shared" si="1"/>
        <v>279806.770391845</v>
      </c>
      <c r="I20" s="142">
        <f t="shared" si="1"/>
        <v>289253.82993404235</v>
      </c>
      <c r="J20" s="142">
        <f t="shared" si="1"/>
        <v>306299.60157715424</v>
      </c>
      <c r="K20" s="142">
        <f t="shared" si="1"/>
        <v>310500.2183666724</v>
      </c>
      <c r="L20" s="142">
        <f t="shared" si="1"/>
        <v>350512.2119990429</v>
      </c>
      <c r="M20" s="146">
        <f t="shared" si="1"/>
        <v>341379.6144745342</v>
      </c>
    </row>
    <row r="21" spans="1:13" ht="12">
      <c r="A21" s="5"/>
      <c r="B21" s="4"/>
      <c r="C21" s="1"/>
      <c r="D21" s="96"/>
      <c r="E21" s="96"/>
      <c r="F21" s="96"/>
      <c r="G21" s="96"/>
      <c r="H21" s="96"/>
      <c r="I21" s="96"/>
      <c r="J21" s="96"/>
      <c r="K21" s="96"/>
      <c r="L21" s="96"/>
      <c r="M21" s="21"/>
    </row>
    <row r="22" spans="1:13" ht="12">
      <c r="A22" s="5"/>
      <c r="B22" s="4" t="s">
        <v>3</v>
      </c>
      <c r="C22" s="1"/>
      <c r="D22" s="96"/>
      <c r="E22" s="96"/>
      <c r="F22" s="96"/>
      <c r="G22" s="96"/>
      <c r="H22" s="96"/>
      <c r="I22" s="96"/>
      <c r="J22" s="96"/>
      <c r="K22" s="96"/>
      <c r="L22" s="96"/>
      <c r="M22" s="21"/>
    </row>
    <row r="23" spans="1:13" ht="12">
      <c r="A23" s="5"/>
      <c r="B23" s="4"/>
      <c r="C23" s="55" t="s">
        <v>312</v>
      </c>
      <c r="D23" s="46">
        <v>66550.71158651174</v>
      </c>
      <c r="E23" s="46">
        <v>63172.36390108949</v>
      </c>
      <c r="F23" s="46">
        <v>50862.40473624428</v>
      </c>
      <c r="G23" s="46">
        <v>47989.49526210301</v>
      </c>
      <c r="H23" s="46">
        <v>50842.29103730284</v>
      </c>
      <c r="I23" s="46">
        <v>48068.45946812434</v>
      </c>
      <c r="J23" s="46">
        <v>49528.052685418676</v>
      </c>
      <c r="K23" s="46">
        <v>46090.1305901699</v>
      </c>
      <c r="L23" s="46">
        <v>41932.582375</v>
      </c>
      <c r="M23" s="161">
        <v>38810.46684</v>
      </c>
    </row>
    <row r="24" spans="1:13" ht="12">
      <c r="A24" s="5"/>
      <c r="B24" s="4"/>
      <c r="C24" s="13" t="s">
        <v>123</v>
      </c>
      <c r="D24" s="46">
        <v>-10147.385061617697</v>
      </c>
      <c r="E24" s="46">
        <v>-8337.053144850513</v>
      </c>
      <c r="F24" s="46">
        <v>-7627.3474460854495</v>
      </c>
      <c r="G24" s="46">
        <v>-8107.269546104001</v>
      </c>
      <c r="H24" s="46">
        <v>-7695.47404</v>
      </c>
      <c r="I24" s="46">
        <v>-6092.363450518882</v>
      </c>
      <c r="J24" s="46">
        <v>-6802.585590454293</v>
      </c>
      <c r="K24" s="22">
        <v>-6481.058369616668</v>
      </c>
      <c r="L24" s="22"/>
      <c r="M24" s="189"/>
    </row>
    <row r="25" spans="1:13" ht="12.75" thickBot="1">
      <c r="A25" s="5"/>
      <c r="B25" s="4"/>
      <c r="C25" s="13" t="s">
        <v>0</v>
      </c>
      <c r="D25" s="47">
        <v>-945.1404098517588</v>
      </c>
      <c r="E25" s="47">
        <v>-903.7774253859499</v>
      </c>
      <c r="F25" s="47">
        <v>-682.9802253108878</v>
      </c>
      <c r="G25" s="47">
        <v>-633.0491473130637</v>
      </c>
      <c r="H25" s="47">
        <v>-563.65247</v>
      </c>
      <c r="I25" s="47">
        <v>-683.14423</v>
      </c>
      <c r="J25" s="47">
        <v>-476.894126204</v>
      </c>
      <c r="K25" s="47">
        <v>-518.01557</v>
      </c>
      <c r="L25" s="47">
        <v>-503.42364</v>
      </c>
      <c r="M25" s="163">
        <v>-403.38391</v>
      </c>
    </row>
    <row r="26" spans="1:13" ht="13.5" thickTop="1">
      <c r="A26" s="5"/>
      <c r="B26" s="4"/>
      <c r="C26" s="14" t="s">
        <v>126</v>
      </c>
      <c r="D26" s="142">
        <v>55458.186115042285</v>
      </c>
      <c r="E26" s="142">
        <f aca="true" t="shared" si="2" ref="E26:M26">SUM(E23:E25)</f>
        <v>53931.533330853024</v>
      </c>
      <c r="F26" s="142">
        <f t="shared" si="2"/>
        <v>42552.077064847945</v>
      </c>
      <c r="G26" s="142">
        <f t="shared" si="2"/>
        <v>39249.17656868595</v>
      </c>
      <c r="H26" s="142">
        <f t="shared" si="2"/>
        <v>42583.16452730284</v>
      </c>
      <c r="I26" s="142">
        <f t="shared" si="2"/>
        <v>41292.95178760546</v>
      </c>
      <c r="J26" s="142">
        <f t="shared" si="2"/>
        <v>42248.57296876038</v>
      </c>
      <c r="K26" s="142">
        <f t="shared" si="2"/>
        <v>39091.05665055323</v>
      </c>
      <c r="L26" s="142">
        <f t="shared" si="2"/>
        <v>41429.158735</v>
      </c>
      <c r="M26" s="146">
        <f t="shared" si="2"/>
        <v>38407.082930000004</v>
      </c>
    </row>
    <row r="27" spans="1:13" ht="12">
      <c r="A27" s="5"/>
      <c r="B27" s="4"/>
      <c r="C27" s="4"/>
      <c r="D27" s="96"/>
      <c r="E27" s="96"/>
      <c r="F27" s="96"/>
      <c r="G27" s="96"/>
      <c r="H27" s="96"/>
      <c r="I27" s="96"/>
      <c r="J27" s="96"/>
      <c r="K27" s="96"/>
      <c r="L27" s="96"/>
      <c r="M27" s="21"/>
    </row>
    <row r="28" spans="1:13" ht="12">
      <c r="A28" s="5"/>
      <c r="B28" s="4" t="s">
        <v>105</v>
      </c>
      <c r="C28" s="4"/>
      <c r="D28" s="96"/>
      <c r="E28" s="96"/>
      <c r="F28" s="96"/>
      <c r="G28" s="96"/>
      <c r="H28" s="96"/>
      <c r="I28" s="96"/>
      <c r="J28" s="96"/>
      <c r="K28" s="96"/>
      <c r="L28" s="96"/>
      <c r="M28" s="21"/>
    </row>
    <row r="29" spans="1:13" ht="12">
      <c r="A29" s="5"/>
      <c r="B29" s="4"/>
      <c r="C29" s="55" t="s">
        <v>312</v>
      </c>
      <c r="D29" s="46">
        <v>67791.40215632659</v>
      </c>
      <c r="E29" s="46">
        <v>63305.89680377789</v>
      </c>
      <c r="F29" s="46">
        <v>64505.484992571444</v>
      </c>
      <c r="G29" s="46">
        <v>62257.241503541736</v>
      </c>
      <c r="H29" s="46">
        <v>49885.1819445168</v>
      </c>
      <c r="I29" s="46">
        <v>51222.16982742898</v>
      </c>
      <c r="J29" s="46">
        <v>51165.28658129461</v>
      </c>
      <c r="K29" s="46">
        <v>48867.198006877465</v>
      </c>
      <c r="L29" s="46">
        <v>45671.684570000005</v>
      </c>
      <c r="M29" s="161">
        <v>42492.787919999995</v>
      </c>
    </row>
    <row r="30" spans="1:13" ht="12">
      <c r="A30" s="5"/>
      <c r="B30" s="4"/>
      <c r="C30" s="13" t="s">
        <v>123</v>
      </c>
      <c r="D30" s="46">
        <v>-10357.515431716627</v>
      </c>
      <c r="E30" s="46">
        <v>-8362.204523924082</v>
      </c>
      <c r="F30" s="46">
        <v>-9721.566623635497</v>
      </c>
      <c r="G30" s="46">
        <v>-10490.037288813219</v>
      </c>
      <c r="H30" s="46">
        <v>-7198.85966</v>
      </c>
      <c r="I30" s="46">
        <v>-6218.66525355401</v>
      </c>
      <c r="J30" s="46">
        <v>-7014.445049558935</v>
      </c>
      <c r="K30" s="22">
        <v>-6781.1489174599865</v>
      </c>
      <c r="L30" s="22"/>
      <c r="M30" s="189"/>
    </row>
    <row r="31" spans="1:13" ht="12.75" thickBot="1">
      <c r="A31" s="5"/>
      <c r="B31" s="4"/>
      <c r="C31" s="13" t="s">
        <v>0</v>
      </c>
      <c r="D31" s="47">
        <v>-743.946314287763</v>
      </c>
      <c r="E31" s="47">
        <v>-877.737251526453</v>
      </c>
      <c r="F31" s="47">
        <v>-508.95629294433536</v>
      </c>
      <c r="G31" s="47">
        <v>-609.5575092439018</v>
      </c>
      <c r="H31" s="47">
        <v>-649.7093900000001</v>
      </c>
      <c r="I31" s="47">
        <v>-664.01265</v>
      </c>
      <c r="J31" s="47">
        <v>-395.905342116</v>
      </c>
      <c r="K31" s="47">
        <v>-464.33509999999995</v>
      </c>
      <c r="L31" s="47">
        <v>-523.53991</v>
      </c>
      <c r="M31" s="163">
        <v>-315.16654</v>
      </c>
    </row>
    <row r="32" spans="1:13" ht="14.25" thickTop="1">
      <c r="A32" s="5"/>
      <c r="B32" s="4"/>
      <c r="C32" s="14" t="s">
        <v>126</v>
      </c>
      <c r="D32" s="140">
        <v>56689.94041032219</v>
      </c>
      <c r="E32" s="140">
        <f aca="true" t="shared" si="3" ref="E32:M32">SUM(E29:E31)</f>
        <v>54065.95502832736</v>
      </c>
      <c r="F32" s="140">
        <f t="shared" si="3"/>
        <v>54274.962075991614</v>
      </c>
      <c r="G32" s="140">
        <f t="shared" si="3"/>
        <v>51157.646705484614</v>
      </c>
      <c r="H32" s="140">
        <f t="shared" si="3"/>
        <v>42036.612894516795</v>
      </c>
      <c r="I32" s="140">
        <f t="shared" si="3"/>
        <v>44339.49192387497</v>
      </c>
      <c r="J32" s="140">
        <f t="shared" si="3"/>
        <v>43754.93618961968</v>
      </c>
      <c r="K32" s="140">
        <f t="shared" si="3"/>
        <v>41621.71398941748</v>
      </c>
      <c r="L32" s="140">
        <f t="shared" si="3"/>
        <v>45148.144660000005</v>
      </c>
      <c r="M32" s="145">
        <f t="shared" si="3"/>
        <v>42177.62138</v>
      </c>
    </row>
    <row r="33" spans="1:13" ht="12">
      <c r="A33" s="5"/>
      <c r="B33" s="4"/>
      <c r="C33" s="4"/>
      <c r="D33" s="96"/>
      <c r="E33" s="96"/>
      <c r="F33" s="96"/>
      <c r="G33" s="96"/>
      <c r="H33" s="96"/>
      <c r="I33" s="96"/>
      <c r="J33" s="96"/>
      <c r="K33" s="96"/>
      <c r="L33" s="96"/>
      <c r="M33" s="21"/>
    </row>
    <row r="34" spans="1:13" ht="12">
      <c r="A34" s="5"/>
      <c r="B34" s="4" t="s">
        <v>17</v>
      </c>
      <c r="C34" s="4"/>
      <c r="D34" s="96"/>
      <c r="E34" s="96"/>
      <c r="F34" s="96"/>
      <c r="G34" s="96"/>
      <c r="H34" s="96"/>
      <c r="I34" s="96"/>
      <c r="J34" s="96"/>
      <c r="K34" s="96"/>
      <c r="L34" s="96"/>
      <c r="M34" s="21"/>
    </row>
    <row r="35" spans="1:13" ht="12">
      <c r="A35" s="5"/>
      <c r="B35" s="4"/>
      <c r="C35" s="55" t="s">
        <v>312</v>
      </c>
      <c r="D35" s="96">
        <v>714726.102251635</v>
      </c>
      <c r="E35" s="96">
        <v>732311.8900084172</v>
      </c>
      <c r="F35" s="96">
        <v>742127.209492919</v>
      </c>
      <c r="G35" s="96">
        <v>714335.3126386007</v>
      </c>
      <c r="H35" s="96">
        <v>636931.4916769866</v>
      </c>
      <c r="I35" s="96">
        <v>644478.9158489893</v>
      </c>
      <c r="J35" s="96">
        <v>692018.008283217</v>
      </c>
      <c r="K35" s="96">
        <v>696850.8936557504</v>
      </c>
      <c r="L35" s="96">
        <v>680069.379985</v>
      </c>
      <c r="M35" s="21">
        <v>654932.8314</v>
      </c>
    </row>
    <row r="36" spans="1:13" ht="12">
      <c r="A36" s="5"/>
      <c r="B36" s="4"/>
      <c r="C36" s="13" t="s">
        <v>123</v>
      </c>
      <c r="D36" s="96">
        <v>-108277.06289038293</v>
      </c>
      <c r="E36" s="96">
        <v>-95916.19539157896</v>
      </c>
      <c r="F36" s="96">
        <v>-110342.45947072818</v>
      </c>
      <c r="G36" s="96">
        <v>-119552.18728714927</v>
      </c>
      <c r="H36" s="96">
        <v>-89383.48297306313</v>
      </c>
      <c r="I36" s="96">
        <v>-77942.02772999999</v>
      </c>
      <c r="J36" s="96">
        <v>-94270.72902389201</v>
      </c>
      <c r="K36" s="96">
        <v>-96700.70046417532</v>
      </c>
      <c r="L36" s="96"/>
      <c r="M36" s="21"/>
    </row>
    <row r="37" spans="1:13" ht="12">
      <c r="A37" s="5"/>
      <c r="B37" s="4"/>
      <c r="C37" s="13" t="s">
        <v>0</v>
      </c>
      <c r="D37" s="96">
        <v>-7516.41062579113</v>
      </c>
      <c r="E37" s="96">
        <v>-8264.229488187337</v>
      </c>
      <c r="F37" s="96">
        <v>-6440.2493756754475</v>
      </c>
      <c r="G37" s="96">
        <v>-6445.628754152824</v>
      </c>
      <c r="H37" s="96">
        <v>-5753.941982996403</v>
      </c>
      <c r="I37" s="96">
        <v>-6980.532709999999</v>
      </c>
      <c r="J37" s="96">
        <v>-3853.57326</v>
      </c>
      <c r="K37" s="96">
        <v>-4338.79073236</v>
      </c>
      <c r="L37" s="96">
        <v>-3623.99618</v>
      </c>
      <c r="M37" s="21">
        <v>-3901.2244</v>
      </c>
    </row>
    <row r="38" spans="1:13" ht="12.75" thickBot="1">
      <c r="A38" s="5"/>
      <c r="B38" s="4"/>
      <c r="C38" s="1" t="s">
        <v>1</v>
      </c>
      <c r="D38" s="95">
        <v>-10030.451939053719</v>
      </c>
      <c r="E38" s="95">
        <v>-10473.02552905</v>
      </c>
      <c r="F38" s="95">
        <v>-10862.346272577262</v>
      </c>
      <c r="G38" s="95">
        <v>-10587.811879347417</v>
      </c>
      <c r="H38" s="95">
        <v>-9555.094684668722</v>
      </c>
      <c r="I38" s="95">
        <v>-9633.279105399999</v>
      </c>
      <c r="J38" s="95">
        <v>-10282.19635785</v>
      </c>
      <c r="K38" s="95">
        <v>-10534.3974595</v>
      </c>
      <c r="L38" s="95">
        <v>-10291.449006325</v>
      </c>
      <c r="M38" s="190">
        <v>-10053.130861100002</v>
      </c>
    </row>
    <row r="39" spans="1:13" ht="13.5" thickTop="1">
      <c r="A39" s="5"/>
      <c r="B39" s="4"/>
      <c r="C39" s="14" t="s">
        <v>126</v>
      </c>
      <c r="D39" s="142">
        <v>588902.1767964072</v>
      </c>
      <c r="E39" s="142">
        <f aca="true" t="shared" si="4" ref="E39:M39">SUM(E35:E38)</f>
        <v>617658.4395996009</v>
      </c>
      <c r="F39" s="142">
        <f t="shared" si="4"/>
        <v>614482.1543739381</v>
      </c>
      <c r="G39" s="142">
        <f t="shared" si="4"/>
        <v>577749.6847179512</v>
      </c>
      <c r="H39" s="142">
        <f t="shared" si="4"/>
        <v>532238.9720362583</v>
      </c>
      <c r="I39" s="142">
        <f t="shared" si="4"/>
        <v>549923.0763035894</v>
      </c>
      <c r="J39" s="142">
        <f t="shared" si="4"/>
        <v>583611.509641475</v>
      </c>
      <c r="K39" s="142">
        <f t="shared" si="4"/>
        <v>585277.0049997151</v>
      </c>
      <c r="L39" s="142">
        <f t="shared" si="4"/>
        <v>666153.934798675</v>
      </c>
      <c r="M39" s="146">
        <f t="shared" si="4"/>
        <v>640978.4761389</v>
      </c>
    </row>
    <row r="40" spans="1:13" ht="1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</row>
    <row r="43" spans="1:5" ht="15">
      <c r="A43" s="119" t="s">
        <v>249</v>
      </c>
      <c r="B43" s="119"/>
      <c r="C43" s="119"/>
      <c r="D43" s="119"/>
      <c r="E43" s="141"/>
    </row>
    <row r="45" spans="1:8" ht="12">
      <c r="A45" s="11" t="s">
        <v>350</v>
      </c>
      <c r="F45" s="15"/>
      <c r="G45" s="15"/>
      <c r="H45" s="15"/>
    </row>
    <row r="46" spans="1:13" ht="12.75">
      <c r="A46" s="155" t="s">
        <v>150</v>
      </c>
      <c r="B46" s="156"/>
      <c r="C46" s="156"/>
      <c r="D46" s="156"/>
      <c r="E46" s="157" t="s">
        <v>151</v>
      </c>
      <c r="F46" s="156"/>
      <c r="G46" s="156"/>
      <c r="H46" s="211"/>
      <c r="I46" s="209"/>
      <c r="J46" s="209"/>
      <c r="K46" s="209"/>
      <c r="L46" s="209"/>
      <c r="M46" s="210"/>
    </row>
    <row r="47" spans="1:13" ht="12.75">
      <c r="A47" s="132"/>
      <c r="B47" s="131"/>
      <c r="C47" s="131"/>
      <c r="D47" s="134">
        <v>2014</v>
      </c>
      <c r="E47" s="134">
        <v>2013</v>
      </c>
      <c r="F47" s="134">
        <v>2012</v>
      </c>
      <c r="G47" s="134">
        <v>2011</v>
      </c>
      <c r="H47" s="134">
        <v>2010</v>
      </c>
      <c r="I47" s="134">
        <v>2009</v>
      </c>
      <c r="J47" s="134">
        <v>2008</v>
      </c>
      <c r="K47" s="134">
        <v>2007</v>
      </c>
      <c r="L47" s="134">
        <v>2006</v>
      </c>
      <c r="M47" s="136">
        <v>2005</v>
      </c>
    </row>
    <row r="48" spans="1:13" ht="12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</row>
    <row r="49" spans="1:13" ht="12.75">
      <c r="A49" s="12" t="s">
        <v>313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"/>
    </row>
    <row r="50" spans="1:13" ht="12">
      <c r="A50" s="5"/>
      <c r="B50" s="4" t="s">
        <v>163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6"/>
    </row>
    <row r="51" spans="1:13" ht="12">
      <c r="A51" s="5"/>
      <c r="B51" s="4"/>
      <c r="C51" s="13" t="s">
        <v>143</v>
      </c>
      <c r="D51" s="46">
        <v>234065.50226035772</v>
      </c>
      <c r="E51" s="46">
        <v>248830.40662497614</v>
      </c>
      <c r="F51" s="46">
        <v>257504.5620777063</v>
      </c>
      <c r="G51" s="46">
        <v>238263.39089580564</v>
      </c>
      <c r="H51" s="46">
        <v>204291.65041764462</v>
      </c>
      <c r="I51" s="46">
        <v>207728.78327359597</v>
      </c>
      <c r="J51" s="46">
        <v>228548.80765059896</v>
      </c>
      <c r="K51" s="46">
        <v>233035.46672901232</v>
      </c>
      <c r="L51" s="46">
        <v>235063.8114087612</v>
      </c>
      <c r="M51" s="161">
        <v>225665.53290855492</v>
      </c>
    </row>
    <row r="52" spans="1:13" ht="12">
      <c r="A52" s="5"/>
      <c r="B52" s="4"/>
      <c r="C52" s="13" t="s">
        <v>164</v>
      </c>
      <c r="D52" s="46">
        <v>-35169.79480216479</v>
      </c>
      <c r="E52" s="46">
        <v>-32302.24576814034</v>
      </c>
      <c r="F52" s="46">
        <v>-38068.90748659302</v>
      </c>
      <c r="G52" s="46">
        <v>-39682.264065513955</v>
      </c>
      <c r="H52" s="46">
        <v>-28269.75942835337</v>
      </c>
      <c r="I52" s="46">
        <v>-24744.56518233484</v>
      </c>
      <c r="J52" s="46">
        <v>-31017.522266413493</v>
      </c>
      <c r="K52" s="22">
        <v>-32433.377711669014</v>
      </c>
      <c r="L52" s="22"/>
      <c r="M52" s="189"/>
    </row>
    <row r="53" spans="1:13" ht="12">
      <c r="A53" s="5"/>
      <c r="B53" s="4"/>
      <c r="C53" s="13" t="s">
        <v>165</v>
      </c>
      <c r="D53" s="46">
        <v>-3557.418172490854</v>
      </c>
      <c r="E53" s="46">
        <v>-3739.8074558717904</v>
      </c>
      <c r="F53" s="46">
        <v>-3027.428554581728</v>
      </c>
      <c r="G53" s="46">
        <v>-2867.9313475327303</v>
      </c>
      <c r="H53" s="46">
        <v>-3430.9648833709925</v>
      </c>
      <c r="I53" s="46">
        <v>-4285.484431879285</v>
      </c>
      <c r="J53" s="46">
        <v>-2261.21023882848</v>
      </c>
      <c r="K53" s="46">
        <v>-2483.176382210449</v>
      </c>
      <c r="L53" s="46">
        <v>-1950.372043772943</v>
      </c>
      <c r="M53" s="161">
        <v>-2689.9559113473997</v>
      </c>
    </row>
    <row r="54" spans="1:13" ht="12.75" thickBot="1">
      <c r="A54" s="5"/>
      <c r="B54" s="4"/>
      <c r="C54" s="1" t="s">
        <v>166</v>
      </c>
      <c r="D54" s="47">
        <v>-4026.5473696251292</v>
      </c>
      <c r="E54" s="47">
        <v>-5234.213640712771</v>
      </c>
      <c r="F54" s="47">
        <v>-4451.547603646756</v>
      </c>
      <c r="G54" s="47">
        <v>-4188.177180894017</v>
      </c>
      <c r="H54" s="47">
        <v>-4778.501883326667</v>
      </c>
      <c r="I54" s="47">
        <v>-3661.931001315365</v>
      </c>
      <c r="J54" s="47">
        <v>-3961.676239416165</v>
      </c>
      <c r="K54" s="47">
        <v>-4054.8966420609663</v>
      </c>
      <c r="L54" s="47">
        <v>-4049.019960356262</v>
      </c>
      <c r="M54" s="163">
        <v>-3961.4196428417004</v>
      </c>
    </row>
    <row r="55" spans="1:13" ht="13.5" thickTop="1">
      <c r="A55" s="5"/>
      <c r="B55" s="4"/>
      <c r="C55" s="14" t="s">
        <v>147</v>
      </c>
      <c r="D55" s="142">
        <v>191311.74191607698</v>
      </c>
      <c r="E55" s="142">
        <f aca="true" t="shared" si="5" ref="E55:M55">SUM(E51:E54)</f>
        <v>207554.13976025124</v>
      </c>
      <c r="F55" s="142">
        <f t="shared" si="5"/>
        <v>211956.67843288477</v>
      </c>
      <c r="G55" s="142">
        <f t="shared" si="5"/>
        <v>191525.01830186497</v>
      </c>
      <c r="H55" s="142">
        <f t="shared" si="5"/>
        <v>167812.42422259357</v>
      </c>
      <c r="I55" s="142">
        <f t="shared" si="5"/>
        <v>175036.8026580665</v>
      </c>
      <c r="J55" s="142">
        <f t="shared" si="5"/>
        <v>191308.39890594082</v>
      </c>
      <c r="K55" s="142">
        <f t="shared" si="5"/>
        <v>194064.01599307187</v>
      </c>
      <c r="L55" s="142">
        <f t="shared" si="5"/>
        <v>229064.41940463198</v>
      </c>
      <c r="M55" s="146">
        <f t="shared" si="5"/>
        <v>219014.1573543658</v>
      </c>
    </row>
    <row r="56" spans="1:13" ht="12">
      <c r="A56" s="5"/>
      <c r="B56" s="4"/>
      <c r="C56" s="14"/>
      <c r="D56" s="96"/>
      <c r="E56" s="96"/>
      <c r="F56" s="96"/>
      <c r="G56" s="96"/>
      <c r="H56" s="96"/>
      <c r="I56" s="96"/>
      <c r="J56" s="96"/>
      <c r="K56" s="96"/>
      <c r="L56" s="96"/>
      <c r="M56" s="21"/>
    </row>
    <row r="57" spans="1:13" ht="12">
      <c r="A57" s="5"/>
      <c r="B57" s="4" t="s">
        <v>167</v>
      </c>
      <c r="C57" s="14"/>
      <c r="D57" s="96"/>
      <c r="E57" s="96"/>
      <c r="F57" s="96"/>
      <c r="G57" s="96"/>
      <c r="H57" s="96"/>
      <c r="I57" s="96"/>
      <c r="J57" s="96"/>
      <c r="K57" s="96"/>
      <c r="L57" s="96"/>
      <c r="M57" s="21"/>
    </row>
    <row r="58" spans="1:13" ht="12">
      <c r="A58" s="5"/>
      <c r="B58" s="4"/>
      <c r="C58" s="13" t="s">
        <v>143</v>
      </c>
      <c r="D58" s="46">
        <v>346318.48624843906</v>
      </c>
      <c r="E58" s="46">
        <v>357003.22267857374</v>
      </c>
      <c r="F58" s="46">
        <v>369254.75768639706</v>
      </c>
      <c r="G58" s="46">
        <v>365825.1849771501</v>
      </c>
      <c r="H58" s="46">
        <v>331912.36827752227</v>
      </c>
      <c r="I58" s="46">
        <v>337459.50327983993</v>
      </c>
      <c r="J58" s="46">
        <v>362775.8613659048</v>
      </c>
      <c r="K58" s="46">
        <v>368858.0983296907</v>
      </c>
      <c r="L58" s="46">
        <v>357401.3016312387</v>
      </c>
      <c r="M58" s="161">
        <v>347964.0437314451</v>
      </c>
    </row>
    <row r="59" spans="1:13" ht="12">
      <c r="A59" s="5"/>
      <c r="B59" s="4"/>
      <c r="C59" s="13" t="s">
        <v>164</v>
      </c>
      <c r="D59" s="46">
        <v>-52602.36759488379</v>
      </c>
      <c r="E59" s="46">
        <v>-46914.69195466401</v>
      </c>
      <c r="F59" s="46">
        <v>-54924.637914414205</v>
      </c>
      <c r="G59" s="46">
        <v>-61272.61638671808</v>
      </c>
      <c r="H59" s="46">
        <v>-46219.38984470976</v>
      </c>
      <c r="I59" s="46">
        <v>-40886.43384359226</v>
      </c>
      <c r="J59" s="46">
        <v>-49436.17611746527</v>
      </c>
      <c r="K59" s="22">
        <v>-51005.11546542965</v>
      </c>
      <c r="L59" s="22"/>
      <c r="M59" s="189"/>
    </row>
    <row r="60" spans="1:13" ht="12">
      <c r="A60" s="5"/>
      <c r="B60" s="4"/>
      <c r="C60" s="13" t="s">
        <v>165</v>
      </c>
      <c r="D60" s="46">
        <v>-2269.905729160753</v>
      </c>
      <c r="E60" s="46">
        <v>-2742.907355403145</v>
      </c>
      <c r="F60" s="46">
        <v>-2220.8843028384954</v>
      </c>
      <c r="G60" s="46">
        <v>-2371.460740063129</v>
      </c>
      <c r="H60" s="46">
        <v>-1109.61523962541</v>
      </c>
      <c r="I60" s="46">
        <v>-1347.8913981207147</v>
      </c>
      <c r="J60" s="46">
        <v>-719.5635528515201</v>
      </c>
      <c r="K60" s="46">
        <v>-873.263680149551</v>
      </c>
      <c r="L60" s="46">
        <v>-646.6605862270571</v>
      </c>
      <c r="M60" s="161">
        <v>-492.7180386526</v>
      </c>
    </row>
    <row r="61" spans="1:13" ht="12.75" thickBot="1">
      <c r="A61" s="5"/>
      <c r="B61" s="4"/>
      <c r="C61" s="1" t="s">
        <v>166</v>
      </c>
      <c r="D61" s="47">
        <v>-6003.90456942859</v>
      </c>
      <c r="E61" s="47">
        <v>-5238.811888337228</v>
      </c>
      <c r="F61" s="47">
        <v>-6410.798668930505</v>
      </c>
      <c r="G61" s="47">
        <v>-6363.264708453403</v>
      </c>
      <c r="H61" s="47">
        <v>-4776.592801342056</v>
      </c>
      <c r="I61" s="47">
        <v>-5971.3481040846345</v>
      </c>
      <c r="J61" s="47">
        <v>-6320.520118433835</v>
      </c>
      <c r="K61" s="47">
        <v>-6479.500817439034</v>
      </c>
      <c r="L61" s="47">
        <v>-6242.429045968738</v>
      </c>
      <c r="M61" s="163">
        <v>-6091.711218258301</v>
      </c>
    </row>
    <row r="62" spans="1:13" ht="13.5" thickTop="1">
      <c r="A62" s="5"/>
      <c r="B62" s="4"/>
      <c r="C62" s="14" t="s">
        <v>147</v>
      </c>
      <c r="D62" s="142">
        <v>285442.30835496593</v>
      </c>
      <c r="E62" s="142">
        <f aca="true" t="shared" si="6" ref="E62:M62">SUM(E58:E61)</f>
        <v>302106.81148016936</v>
      </c>
      <c r="F62" s="142">
        <f t="shared" si="6"/>
        <v>305698.4368002139</v>
      </c>
      <c r="G62" s="142">
        <f t="shared" si="6"/>
        <v>295817.84314191557</v>
      </c>
      <c r="H62" s="142">
        <f t="shared" si="6"/>
        <v>279806.770391845</v>
      </c>
      <c r="I62" s="142">
        <f t="shared" si="6"/>
        <v>289253.82993404235</v>
      </c>
      <c r="J62" s="142">
        <f t="shared" si="6"/>
        <v>306299.60157715424</v>
      </c>
      <c r="K62" s="142">
        <f t="shared" si="6"/>
        <v>310500.2183666724</v>
      </c>
      <c r="L62" s="142">
        <f t="shared" si="6"/>
        <v>350512.2119990429</v>
      </c>
      <c r="M62" s="146">
        <f t="shared" si="6"/>
        <v>341379.6144745342</v>
      </c>
    </row>
    <row r="63" spans="1:13" ht="12">
      <c r="A63" s="5"/>
      <c r="B63" s="4"/>
      <c r="C63" s="1"/>
      <c r="D63" s="96"/>
      <c r="E63" s="96"/>
      <c r="F63" s="96"/>
      <c r="G63" s="96"/>
      <c r="H63" s="96"/>
      <c r="I63" s="96"/>
      <c r="J63" s="96"/>
      <c r="K63" s="96"/>
      <c r="L63" s="96"/>
      <c r="M63" s="21"/>
    </row>
    <row r="64" spans="1:13" ht="12">
      <c r="A64" s="5"/>
      <c r="B64" s="4" t="s">
        <v>168</v>
      </c>
      <c r="C64" s="1"/>
      <c r="D64" s="96"/>
      <c r="E64" s="96"/>
      <c r="F64" s="96"/>
      <c r="G64" s="96"/>
      <c r="H64" s="96"/>
      <c r="I64" s="96"/>
      <c r="J64" s="96"/>
      <c r="K64" s="96"/>
      <c r="L64" s="96"/>
      <c r="M64" s="21"/>
    </row>
    <row r="65" spans="1:13" ht="12">
      <c r="A65" s="5"/>
      <c r="B65" s="4"/>
      <c r="C65" s="13" t="s">
        <v>143</v>
      </c>
      <c r="D65" s="46">
        <v>66550.71158651174</v>
      </c>
      <c r="E65" s="46">
        <v>63172.36390108949</v>
      </c>
      <c r="F65" s="46">
        <v>50862.40473624428</v>
      </c>
      <c r="G65" s="46">
        <v>47989.49526210301</v>
      </c>
      <c r="H65" s="46">
        <v>50842.29103730284</v>
      </c>
      <c r="I65" s="46">
        <v>48068.45946812434</v>
      </c>
      <c r="J65" s="46">
        <v>49528.052685418676</v>
      </c>
      <c r="K65" s="46">
        <v>46090.1305901699</v>
      </c>
      <c r="L65" s="46">
        <v>41932.582375</v>
      </c>
      <c r="M65" s="161">
        <v>38810.46684</v>
      </c>
    </row>
    <row r="66" spans="1:13" ht="12">
      <c r="A66" s="5"/>
      <c r="B66" s="4"/>
      <c r="C66" s="13" t="s">
        <v>164</v>
      </c>
      <c r="D66" s="46">
        <v>-10147.385061617697</v>
      </c>
      <c r="E66" s="46">
        <v>-8337.053144850513</v>
      </c>
      <c r="F66" s="46">
        <v>-7627.3474460854495</v>
      </c>
      <c r="G66" s="46">
        <v>-8107.269546104001</v>
      </c>
      <c r="H66" s="46">
        <v>-7695.47404</v>
      </c>
      <c r="I66" s="46">
        <v>-6092.363450518882</v>
      </c>
      <c r="J66" s="46">
        <v>-6802.585590454293</v>
      </c>
      <c r="K66" s="22">
        <v>-6481.058369616668</v>
      </c>
      <c r="L66" s="22"/>
      <c r="M66" s="189"/>
    </row>
    <row r="67" spans="1:13" ht="12.75" thickBot="1">
      <c r="A67" s="5"/>
      <c r="B67" s="4"/>
      <c r="C67" s="13" t="s">
        <v>165</v>
      </c>
      <c r="D67" s="47">
        <v>-945.1404098517588</v>
      </c>
      <c r="E67" s="47">
        <v>-903.7774253859499</v>
      </c>
      <c r="F67" s="47">
        <v>-682.9802253108878</v>
      </c>
      <c r="G67" s="47">
        <v>-633.0491473130637</v>
      </c>
      <c r="H67" s="47">
        <v>-563.65247</v>
      </c>
      <c r="I67" s="47">
        <v>-683.14423</v>
      </c>
      <c r="J67" s="47">
        <v>-476.894126204</v>
      </c>
      <c r="K67" s="47">
        <v>-518.01557</v>
      </c>
      <c r="L67" s="47">
        <v>-503.42364</v>
      </c>
      <c r="M67" s="163">
        <v>-403.38391</v>
      </c>
    </row>
    <row r="68" spans="1:13" ht="13.5" thickTop="1">
      <c r="A68" s="5"/>
      <c r="B68" s="4"/>
      <c r="C68" s="13" t="s">
        <v>147</v>
      </c>
      <c r="D68" s="142">
        <v>55458.186115042285</v>
      </c>
      <c r="E68" s="142">
        <f aca="true" t="shared" si="7" ref="E68:M68">SUM(E65:E67)</f>
        <v>53931.533330853024</v>
      </c>
      <c r="F68" s="142">
        <f t="shared" si="7"/>
        <v>42552.077064847945</v>
      </c>
      <c r="G68" s="142">
        <f t="shared" si="7"/>
        <v>39249.17656868595</v>
      </c>
      <c r="H68" s="142">
        <f t="shared" si="7"/>
        <v>42583.16452730284</v>
      </c>
      <c r="I68" s="142">
        <f t="shared" si="7"/>
        <v>41292.95178760546</v>
      </c>
      <c r="J68" s="142">
        <f t="shared" si="7"/>
        <v>42248.57296876038</v>
      </c>
      <c r="K68" s="142">
        <f t="shared" si="7"/>
        <v>39091.05665055323</v>
      </c>
      <c r="L68" s="142">
        <f t="shared" si="7"/>
        <v>41429.158735</v>
      </c>
      <c r="M68" s="146">
        <f t="shared" si="7"/>
        <v>38407.082930000004</v>
      </c>
    </row>
    <row r="69" spans="1:13" ht="12">
      <c r="A69" s="5"/>
      <c r="B69" s="4"/>
      <c r="C69" s="4"/>
      <c r="D69" s="96"/>
      <c r="E69" s="96"/>
      <c r="F69" s="96"/>
      <c r="G69" s="96"/>
      <c r="H69" s="96"/>
      <c r="I69" s="96"/>
      <c r="J69" s="96"/>
      <c r="K69" s="96"/>
      <c r="L69" s="96"/>
      <c r="M69" s="21"/>
    </row>
    <row r="70" spans="1:13" ht="12">
      <c r="A70" s="5"/>
      <c r="B70" s="4" t="s">
        <v>169</v>
      </c>
      <c r="C70" s="4"/>
      <c r="D70" s="96"/>
      <c r="E70" s="96"/>
      <c r="F70" s="96"/>
      <c r="G70" s="96"/>
      <c r="H70" s="96"/>
      <c r="I70" s="96"/>
      <c r="J70" s="96"/>
      <c r="K70" s="96"/>
      <c r="L70" s="96"/>
      <c r="M70" s="21"/>
    </row>
    <row r="71" spans="1:13" ht="12">
      <c r="A71" s="5"/>
      <c r="B71" s="4"/>
      <c r="C71" s="13" t="s">
        <v>143</v>
      </c>
      <c r="D71" s="46">
        <v>67791.40215632659</v>
      </c>
      <c r="E71" s="46">
        <v>63305.89680377789</v>
      </c>
      <c r="F71" s="46">
        <v>64505.484992571444</v>
      </c>
      <c r="G71" s="46">
        <v>62257.241503541736</v>
      </c>
      <c r="H71" s="46">
        <v>49885.1819445168</v>
      </c>
      <c r="I71" s="46">
        <v>51222.16982742898</v>
      </c>
      <c r="J71" s="46">
        <v>51165.28658129461</v>
      </c>
      <c r="K71" s="46">
        <v>48867.198006877465</v>
      </c>
      <c r="L71" s="46">
        <v>45671.684570000005</v>
      </c>
      <c r="M71" s="161">
        <v>42492.787919999995</v>
      </c>
    </row>
    <row r="72" spans="1:13" ht="12">
      <c r="A72" s="5"/>
      <c r="B72" s="4"/>
      <c r="C72" s="13" t="s">
        <v>164</v>
      </c>
      <c r="D72" s="46">
        <v>-10357.515431716627</v>
      </c>
      <c r="E72" s="46">
        <v>-8362.204523924082</v>
      </c>
      <c r="F72" s="46">
        <v>-9721.566623635497</v>
      </c>
      <c r="G72" s="46">
        <v>-10490.037288813219</v>
      </c>
      <c r="H72" s="46">
        <v>-7198.85966</v>
      </c>
      <c r="I72" s="46">
        <v>-6218.66525355401</v>
      </c>
      <c r="J72" s="46">
        <v>-7014.445049558935</v>
      </c>
      <c r="K72" s="22">
        <v>-6781.1489174599865</v>
      </c>
      <c r="L72" s="22"/>
      <c r="M72" s="189"/>
    </row>
    <row r="73" spans="1:13" ht="12.75" thickBot="1">
      <c r="A73" s="5"/>
      <c r="B73" s="4"/>
      <c r="C73" s="13" t="s">
        <v>165</v>
      </c>
      <c r="D73" s="47">
        <v>-743.946314287763</v>
      </c>
      <c r="E73" s="47">
        <v>-877.737251526453</v>
      </c>
      <c r="F73" s="47">
        <v>-508.95629294433536</v>
      </c>
      <c r="G73" s="47">
        <v>-609.5575092439018</v>
      </c>
      <c r="H73" s="47">
        <v>-649.7093900000001</v>
      </c>
      <c r="I73" s="47">
        <v>-664.01265</v>
      </c>
      <c r="J73" s="47">
        <v>-395.905342116</v>
      </c>
      <c r="K73" s="47">
        <v>-464.33509999999995</v>
      </c>
      <c r="L73" s="47">
        <v>-523.53991</v>
      </c>
      <c r="M73" s="163">
        <v>-315.16654</v>
      </c>
    </row>
    <row r="74" spans="1:13" ht="14.25" thickTop="1">
      <c r="A74" s="5"/>
      <c r="B74" s="4"/>
      <c r="C74" s="13" t="s">
        <v>147</v>
      </c>
      <c r="D74" s="140">
        <v>56689.94041032219</v>
      </c>
      <c r="E74" s="140">
        <f aca="true" t="shared" si="8" ref="E74:M74">SUM(E71:E73)</f>
        <v>54065.95502832736</v>
      </c>
      <c r="F74" s="140">
        <f t="shared" si="8"/>
        <v>54274.962075991614</v>
      </c>
      <c r="G74" s="140">
        <f t="shared" si="8"/>
        <v>51157.646705484614</v>
      </c>
      <c r="H74" s="140">
        <f t="shared" si="8"/>
        <v>42036.612894516795</v>
      </c>
      <c r="I74" s="140">
        <f t="shared" si="8"/>
        <v>44339.49192387497</v>
      </c>
      <c r="J74" s="140">
        <f t="shared" si="8"/>
        <v>43754.93618961968</v>
      </c>
      <c r="K74" s="140">
        <f t="shared" si="8"/>
        <v>41621.71398941748</v>
      </c>
      <c r="L74" s="140">
        <f t="shared" si="8"/>
        <v>45148.144660000005</v>
      </c>
      <c r="M74" s="145">
        <f t="shared" si="8"/>
        <v>42177.62138</v>
      </c>
    </row>
    <row r="75" spans="1:13" ht="12">
      <c r="A75" s="5"/>
      <c r="B75" s="4"/>
      <c r="C75" s="4"/>
      <c r="D75" s="96"/>
      <c r="E75" s="96"/>
      <c r="F75" s="96"/>
      <c r="G75" s="96"/>
      <c r="H75" s="96"/>
      <c r="I75" s="96"/>
      <c r="J75" s="96"/>
      <c r="K75" s="96"/>
      <c r="L75" s="96"/>
      <c r="M75" s="21"/>
    </row>
    <row r="76" spans="1:13" ht="12">
      <c r="A76" s="5"/>
      <c r="B76" s="4" t="s">
        <v>170</v>
      </c>
      <c r="C76" s="4"/>
      <c r="D76" s="96"/>
      <c r="E76" s="96"/>
      <c r="F76" s="96"/>
      <c r="G76" s="96"/>
      <c r="H76" s="96"/>
      <c r="I76" s="96"/>
      <c r="J76" s="96"/>
      <c r="K76" s="96"/>
      <c r="L76" s="96"/>
      <c r="M76" s="21"/>
    </row>
    <row r="77" spans="1:13" ht="12">
      <c r="A77" s="5"/>
      <c r="B77" s="4"/>
      <c r="C77" s="13" t="s">
        <v>143</v>
      </c>
      <c r="D77" s="96">
        <v>714726.102251635</v>
      </c>
      <c r="E77" s="96">
        <v>732311.8900084172</v>
      </c>
      <c r="F77" s="96">
        <v>742127.209492919</v>
      </c>
      <c r="G77" s="96">
        <v>714335.3126386007</v>
      </c>
      <c r="H77" s="96">
        <v>636931.4916769866</v>
      </c>
      <c r="I77" s="96">
        <v>644478.9158489893</v>
      </c>
      <c r="J77" s="96">
        <v>692018.008283217</v>
      </c>
      <c r="K77" s="96">
        <v>696850.8936557504</v>
      </c>
      <c r="L77" s="96">
        <v>680069.379985</v>
      </c>
      <c r="M77" s="21">
        <v>654932.8314</v>
      </c>
    </row>
    <row r="78" spans="1:13" ht="12">
      <c r="A78" s="5"/>
      <c r="B78" s="4"/>
      <c r="C78" s="13" t="s">
        <v>164</v>
      </c>
      <c r="D78" s="96">
        <v>-108277.06289038293</v>
      </c>
      <c r="E78" s="96">
        <v>-95916.19539157896</v>
      </c>
      <c r="F78" s="96">
        <v>-110342.45947072818</v>
      </c>
      <c r="G78" s="96">
        <v>-119552.18728714927</v>
      </c>
      <c r="H78" s="96">
        <v>-89383.48297306313</v>
      </c>
      <c r="I78" s="96">
        <v>-77942.02772999999</v>
      </c>
      <c r="J78" s="96">
        <v>-94270.72902389201</v>
      </c>
      <c r="K78" s="96">
        <v>-96700.70046417532</v>
      </c>
      <c r="L78" s="96"/>
      <c r="M78" s="21"/>
    </row>
    <row r="79" spans="1:13" ht="12">
      <c r="A79" s="5"/>
      <c r="B79" s="4"/>
      <c r="C79" s="13" t="s">
        <v>165</v>
      </c>
      <c r="D79" s="96">
        <v>-7516.41062579113</v>
      </c>
      <c r="E79" s="96">
        <v>-8264.229488187337</v>
      </c>
      <c r="F79" s="96">
        <v>-6440.2493756754475</v>
      </c>
      <c r="G79" s="96">
        <v>-6445.628754152824</v>
      </c>
      <c r="H79" s="96">
        <v>-5753.941982996403</v>
      </c>
      <c r="I79" s="96">
        <v>-6980.532709999999</v>
      </c>
      <c r="J79" s="96">
        <v>-3853.57326</v>
      </c>
      <c r="K79" s="96">
        <v>-4338.79073236</v>
      </c>
      <c r="L79" s="96">
        <v>-3623.99618</v>
      </c>
      <c r="M79" s="21">
        <v>-3901.2244</v>
      </c>
    </row>
    <row r="80" spans="1:13" ht="12.75" thickBot="1">
      <c r="A80" s="5"/>
      <c r="B80" s="4"/>
      <c r="C80" s="1" t="s">
        <v>166</v>
      </c>
      <c r="D80" s="95">
        <v>-10030.451939053719</v>
      </c>
      <c r="E80" s="95">
        <v>-10473.02552905</v>
      </c>
      <c r="F80" s="95">
        <v>-10862.346272577262</v>
      </c>
      <c r="G80" s="95">
        <v>-10587.811879347417</v>
      </c>
      <c r="H80" s="95">
        <v>-9555.094684668722</v>
      </c>
      <c r="I80" s="95">
        <v>-9633.279105399999</v>
      </c>
      <c r="J80" s="95">
        <v>-10282.19635785</v>
      </c>
      <c r="K80" s="95">
        <v>-10534.3974595</v>
      </c>
      <c r="L80" s="95">
        <v>-10291.449006325</v>
      </c>
      <c r="M80" s="190">
        <v>-10053.130861100002</v>
      </c>
    </row>
    <row r="81" spans="1:13" ht="13.5" thickTop="1">
      <c r="A81" s="5"/>
      <c r="B81" s="4"/>
      <c r="C81" s="14" t="s">
        <v>147</v>
      </c>
      <c r="D81" s="142">
        <v>588902.1767964072</v>
      </c>
      <c r="E81" s="142">
        <f aca="true" t="shared" si="9" ref="E81:M81">SUM(E77:E80)</f>
        <v>617658.4395996009</v>
      </c>
      <c r="F81" s="142">
        <f t="shared" si="9"/>
        <v>614482.1543739381</v>
      </c>
      <c r="G81" s="142">
        <f t="shared" si="9"/>
        <v>577749.6847179512</v>
      </c>
      <c r="H81" s="142">
        <f t="shared" si="9"/>
        <v>532238.9720362583</v>
      </c>
      <c r="I81" s="142">
        <f t="shared" si="9"/>
        <v>549923.0763035894</v>
      </c>
      <c r="J81" s="142">
        <f t="shared" si="9"/>
        <v>583611.509641475</v>
      </c>
      <c r="K81" s="142">
        <f t="shared" si="9"/>
        <v>585277.0049997151</v>
      </c>
      <c r="L81" s="142">
        <f t="shared" si="9"/>
        <v>666153.934798675</v>
      </c>
      <c r="M81" s="146">
        <f t="shared" si="9"/>
        <v>640978.4761389</v>
      </c>
    </row>
    <row r="82" spans="1:13" ht="1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"/>
    </row>
  </sheetData>
  <sheetProtection/>
  <mergeCells count="2">
    <mergeCell ref="H4:M4"/>
    <mergeCell ref="H46:M46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2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zoomScale="85" zoomScaleNormal="85" zoomScalePageLayoutView="0" workbookViewId="0" topLeftCell="A1">
      <selection activeCell="A3" sqref="A3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94.33203125" style="11" customWidth="1"/>
    <col min="4" max="4" width="19.16015625" style="11" customWidth="1"/>
    <col min="5" max="5" width="20.66015625" style="11" customWidth="1"/>
    <col min="6" max="6" width="23.5" style="11" customWidth="1"/>
    <col min="7" max="7" width="16" style="11" customWidth="1"/>
    <col min="8" max="13" width="15.83203125" style="11" customWidth="1"/>
    <col min="14" max="16384" width="9.33203125" style="11" customWidth="1"/>
  </cols>
  <sheetData>
    <row r="1" spans="1:4" ht="15">
      <c r="A1" s="119" t="s">
        <v>251</v>
      </c>
      <c r="B1" s="119"/>
      <c r="C1" s="119"/>
      <c r="D1" s="119"/>
    </row>
    <row r="2" spans="1:4" ht="12">
      <c r="A2" s="120" t="s">
        <v>349</v>
      </c>
      <c r="B2" s="120"/>
      <c r="C2" s="120"/>
      <c r="D2" s="120"/>
    </row>
    <row r="3" spans="1:4" ht="12">
      <c r="A3" s="120"/>
      <c r="B3" s="120"/>
      <c r="C3" s="120"/>
      <c r="D3" s="120"/>
    </row>
    <row r="4" spans="1:13" ht="12.75">
      <c r="A4" s="155" t="s">
        <v>142</v>
      </c>
      <c r="B4" s="156"/>
      <c r="C4" s="156"/>
      <c r="D4" s="156"/>
      <c r="E4" s="157" t="s">
        <v>68</v>
      </c>
      <c r="F4" s="156"/>
      <c r="G4" s="156"/>
      <c r="H4" s="158"/>
      <c r="I4" s="159"/>
      <c r="J4" s="159"/>
      <c r="K4" s="159"/>
      <c r="L4" s="159"/>
      <c r="M4" s="160"/>
    </row>
    <row r="5" spans="1:13" ht="12.75">
      <c r="A5" s="132"/>
      <c r="B5" s="131"/>
      <c r="C5" s="131"/>
      <c r="D5" s="134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</row>
    <row r="6" spans="1:13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12.75">
      <c r="A7" s="12" t="s">
        <v>314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2">
      <c r="A8" s="5"/>
      <c r="B8" s="1" t="s">
        <v>7</v>
      </c>
      <c r="C8" s="4"/>
      <c r="D8" s="22"/>
      <c r="E8" s="22"/>
      <c r="F8" s="22"/>
      <c r="G8" s="22"/>
      <c r="H8" s="22"/>
      <c r="I8" s="22"/>
      <c r="J8" s="22"/>
      <c r="K8" s="46"/>
      <c r="L8" s="46">
        <v>98957.41449</v>
      </c>
      <c r="M8" s="161">
        <v>98270.04604</v>
      </c>
    </row>
    <row r="9" spans="1:13" ht="12">
      <c r="A9" s="5"/>
      <c r="B9" s="35" t="s">
        <v>129</v>
      </c>
      <c r="C9" s="31"/>
      <c r="D9" s="22"/>
      <c r="E9" s="22"/>
      <c r="F9" s="22"/>
      <c r="G9" s="22"/>
      <c r="H9" s="22"/>
      <c r="I9" s="22"/>
      <c r="J9" s="22"/>
      <c r="K9" s="46"/>
      <c r="L9" s="46">
        <v>94945.08899999999</v>
      </c>
      <c r="M9" s="161">
        <v>102000.925</v>
      </c>
    </row>
    <row r="10" spans="1:13" ht="12.75" thickBot="1">
      <c r="A10" s="5"/>
      <c r="B10" s="35" t="s">
        <v>124</v>
      </c>
      <c r="C10" s="31"/>
      <c r="D10" s="25"/>
      <c r="E10" s="25"/>
      <c r="F10" s="25"/>
      <c r="G10" s="25"/>
      <c r="H10" s="25"/>
      <c r="I10" s="47"/>
      <c r="J10" s="47">
        <v>106.17989000000023</v>
      </c>
      <c r="K10" s="25">
        <v>2284.283230000001</v>
      </c>
      <c r="L10" s="25"/>
      <c r="M10" s="162"/>
    </row>
    <row r="11" spans="1:13" ht="13.5" thickTop="1">
      <c r="A11" s="5"/>
      <c r="B11" s="36" t="s">
        <v>128</v>
      </c>
      <c r="C11" s="31"/>
      <c r="D11" s="97"/>
      <c r="E11" s="97"/>
      <c r="F11" s="97"/>
      <c r="G11" s="97"/>
      <c r="H11" s="97"/>
      <c r="I11" s="97"/>
      <c r="J11" s="97"/>
      <c r="K11" s="97"/>
      <c r="L11" s="97">
        <v>4012.325490000003</v>
      </c>
      <c r="M11" s="23">
        <v>-3730.878960000002</v>
      </c>
    </row>
    <row r="12" spans="1:13" ht="12">
      <c r="A12" s="5"/>
      <c r="B12" s="31"/>
      <c r="C12" s="31"/>
      <c r="D12" s="96"/>
      <c r="E12" s="96"/>
      <c r="F12" s="96"/>
      <c r="G12" s="96"/>
      <c r="H12" s="96"/>
      <c r="I12" s="96"/>
      <c r="J12" s="96"/>
      <c r="K12" s="96"/>
      <c r="L12" s="96"/>
      <c r="M12" s="21"/>
    </row>
    <row r="13" spans="1:13" ht="12.75">
      <c r="A13" s="12" t="s">
        <v>91</v>
      </c>
      <c r="B13" s="37"/>
      <c r="C13" s="35"/>
      <c r="D13" s="96"/>
      <c r="E13" s="96"/>
      <c r="F13" s="96"/>
      <c r="G13" s="96"/>
      <c r="H13" s="96"/>
      <c r="I13" s="96"/>
      <c r="J13" s="96"/>
      <c r="K13" s="96"/>
      <c r="L13" s="96"/>
      <c r="M13" s="21"/>
    </row>
    <row r="14" spans="1:13" ht="12.75">
      <c r="A14" s="12"/>
      <c r="B14" s="37" t="s">
        <v>130</v>
      </c>
      <c r="C14" s="35"/>
      <c r="D14" s="96"/>
      <c r="E14" s="96"/>
      <c r="F14" s="96"/>
      <c r="G14" s="96"/>
      <c r="H14" s="96"/>
      <c r="I14" s="96"/>
      <c r="J14" s="96"/>
      <c r="K14" s="96"/>
      <c r="L14" s="96"/>
      <c r="M14" s="21"/>
    </row>
    <row r="15" spans="1:13" ht="12">
      <c r="A15" s="5"/>
      <c r="B15" s="31"/>
      <c r="C15" s="31" t="s">
        <v>8</v>
      </c>
      <c r="D15" s="46">
        <v>-97183.59373709314</v>
      </c>
      <c r="E15" s="46">
        <v>-100806.66826509184</v>
      </c>
      <c r="F15" s="46">
        <v>-97322.25354785245</v>
      </c>
      <c r="G15" s="46">
        <v>-91196.97535863917</v>
      </c>
      <c r="H15" s="46">
        <v>-87025.67934850263</v>
      </c>
      <c r="I15" s="46">
        <v>-83378.58850112875</v>
      </c>
      <c r="J15" s="46">
        <v>-87118.8309481703</v>
      </c>
      <c r="K15" s="46">
        <v>-73889.70747</v>
      </c>
      <c r="L15" s="46">
        <v>-69737.63008000067</v>
      </c>
      <c r="M15" s="161">
        <v>-54868.56126000325</v>
      </c>
    </row>
    <row r="16" spans="1:13" ht="12">
      <c r="A16" s="5"/>
      <c r="B16" s="31"/>
      <c r="C16" s="31" t="s">
        <v>10</v>
      </c>
      <c r="D16" s="46">
        <v>-125991.37232657257</v>
      </c>
      <c r="E16" s="46">
        <v>-137982.6373431716</v>
      </c>
      <c r="F16" s="46">
        <v>-138256.81082784242</v>
      </c>
      <c r="G16" s="46">
        <v>-138036.48900334354</v>
      </c>
      <c r="H16" s="46">
        <v>-130333.5556475315</v>
      </c>
      <c r="I16" s="46">
        <v>-136174.70950950938</v>
      </c>
      <c r="J16" s="46">
        <v>-139424.69938426727</v>
      </c>
      <c r="K16" s="46">
        <v>-125974.49539</v>
      </c>
      <c r="L16" s="46">
        <v>-124483.36439</v>
      </c>
      <c r="M16" s="161">
        <v>-117813.70361000001</v>
      </c>
    </row>
    <row r="17" spans="1:13" ht="12.75" thickBot="1">
      <c r="A17" s="5"/>
      <c r="B17" s="31"/>
      <c r="C17" s="31" t="s">
        <v>15</v>
      </c>
      <c r="D17" s="47">
        <v>-1949.96301</v>
      </c>
      <c r="E17" s="47">
        <v>-3255.2</v>
      </c>
      <c r="F17" s="47">
        <v>-1346.4784000000002</v>
      </c>
      <c r="G17" s="47">
        <v>-1441.59791</v>
      </c>
      <c r="H17" s="47">
        <v>-1338.7582000000002</v>
      </c>
      <c r="I17" s="47">
        <v>-1968.3880600000002</v>
      </c>
      <c r="J17" s="47">
        <v>-1740.45211</v>
      </c>
      <c r="K17" s="47">
        <v>-1255.8452</v>
      </c>
      <c r="L17" s="47">
        <v>-1253.8238</v>
      </c>
      <c r="M17" s="163">
        <v>-2547.30719</v>
      </c>
    </row>
    <row r="18" spans="1:13" ht="13.5" thickTop="1">
      <c r="A18" s="5"/>
      <c r="B18" s="31"/>
      <c r="C18" s="31" t="s">
        <v>4</v>
      </c>
      <c r="D18" s="143">
        <f aca="true" t="shared" si="0" ref="D18:M18">SUM(D15:D17)</f>
        <v>-225124.9290736657</v>
      </c>
      <c r="E18" s="143">
        <f t="shared" si="0"/>
        <v>-242044.50560826345</v>
      </c>
      <c r="F18" s="143">
        <f t="shared" si="0"/>
        <v>-236925.54277569486</v>
      </c>
      <c r="G18" s="143">
        <f t="shared" si="0"/>
        <v>-230675.06227198272</v>
      </c>
      <c r="H18" s="143">
        <f t="shared" si="0"/>
        <v>-218697.99319603413</v>
      </c>
      <c r="I18" s="143">
        <f t="shared" si="0"/>
        <v>-221521.68607063813</v>
      </c>
      <c r="J18" s="143">
        <f t="shared" si="0"/>
        <v>-228283.98244243758</v>
      </c>
      <c r="K18" s="143">
        <f t="shared" si="0"/>
        <v>-201120.04806</v>
      </c>
      <c r="L18" s="143">
        <f t="shared" si="0"/>
        <v>-195474.8182700007</v>
      </c>
      <c r="M18" s="164">
        <f t="shared" si="0"/>
        <v>-175229.57206000327</v>
      </c>
    </row>
    <row r="19" spans="1:13" ht="12.75">
      <c r="A19" s="5"/>
      <c r="B19" s="31" t="s">
        <v>131</v>
      </c>
      <c r="C19" s="31"/>
      <c r="D19" s="96"/>
      <c r="E19" s="96"/>
      <c r="F19" s="96"/>
      <c r="G19" s="96"/>
      <c r="H19" s="96"/>
      <c r="I19" s="57"/>
      <c r="J19" s="96"/>
      <c r="K19" s="96"/>
      <c r="L19" s="96"/>
      <c r="M19" s="21"/>
    </row>
    <row r="20" spans="1:13" ht="12">
      <c r="A20" s="5"/>
      <c r="B20" s="31"/>
      <c r="C20" s="31" t="s">
        <v>11</v>
      </c>
      <c r="D20" s="46">
        <v>-10336.857935752938</v>
      </c>
      <c r="E20" s="46">
        <v>-9559.108529117517</v>
      </c>
      <c r="F20" s="46">
        <v>-9527.745148489494</v>
      </c>
      <c r="G20" s="46">
        <v>-8488.475410963656</v>
      </c>
      <c r="H20" s="46">
        <v>-8681.583333040377</v>
      </c>
      <c r="I20" s="46">
        <v>-7927.91586</v>
      </c>
      <c r="J20" s="46">
        <v>-7044.191269999999</v>
      </c>
      <c r="K20" s="46">
        <v>-7630.622060000001</v>
      </c>
      <c r="L20" s="46">
        <v>-7730.703060000001</v>
      </c>
      <c r="M20" s="161">
        <v>-7453.66221</v>
      </c>
    </row>
    <row r="21" spans="1:13" ht="12">
      <c r="A21" s="5"/>
      <c r="B21" s="31"/>
      <c r="C21" s="31" t="s">
        <v>85</v>
      </c>
      <c r="D21" s="46">
        <v>-32780.48669212684</v>
      </c>
      <c r="E21" s="46">
        <v>-34733.63379321785</v>
      </c>
      <c r="F21" s="46">
        <v>-35953.29810178412</v>
      </c>
      <c r="G21" s="46">
        <v>-33701.02509933003</v>
      </c>
      <c r="H21" s="46">
        <v>-33685.663320992615</v>
      </c>
      <c r="I21" s="46">
        <v>-30898.692794633862</v>
      </c>
      <c r="J21" s="46">
        <v>-27413.304318825936</v>
      </c>
      <c r="K21" s="46">
        <v>-26964.356419999996</v>
      </c>
      <c r="L21" s="46">
        <v>-30071.77335</v>
      </c>
      <c r="M21" s="161">
        <v>-31103.91132</v>
      </c>
    </row>
    <row r="22" spans="1:13" ht="12">
      <c r="A22" s="5"/>
      <c r="B22" s="31"/>
      <c r="C22" s="31" t="s">
        <v>12</v>
      </c>
      <c r="D22" s="46">
        <v>-138786.18341621567</v>
      </c>
      <c r="E22" s="46">
        <v>-133511.61809084867</v>
      </c>
      <c r="F22" s="46">
        <v>-129696.0226799257</v>
      </c>
      <c r="G22" s="46">
        <v>-124109.05331621881</v>
      </c>
      <c r="H22" s="46">
        <v>-123497.09874459353</v>
      </c>
      <c r="I22" s="46">
        <v>-117044.56228739211</v>
      </c>
      <c r="J22" s="46">
        <v>-116104.9190604177</v>
      </c>
      <c r="K22" s="46">
        <v>-113270.66318999999</v>
      </c>
      <c r="L22" s="46">
        <v>-101699.0062</v>
      </c>
      <c r="M22" s="161">
        <v>-93971.32495999998</v>
      </c>
    </row>
    <row r="23" spans="1:13" ht="12">
      <c r="A23" s="5"/>
      <c r="B23" s="31"/>
      <c r="C23" s="31" t="s">
        <v>57</v>
      </c>
      <c r="D23" s="46">
        <v>-532.68483</v>
      </c>
      <c r="E23" s="46">
        <v>-606.706678346939</v>
      </c>
      <c r="F23" s="46">
        <v>-619.9177695435278</v>
      </c>
      <c r="G23" s="46">
        <v>-631.4123423690874</v>
      </c>
      <c r="H23" s="46">
        <v>-702.9573281308158</v>
      </c>
      <c r="I23" s="46">
        <v>-614.67026</v>
      </c>
      <c r="J23" s="46">
        <v>-667.1191299999999</v>
      </c>
      <c r="K23" s="46">
        <v>-635.94374</v>
      </c>
      <c r="L23" s="46">
        <v>-642.39824</v>
      </c>
      <c r="M23" s="161">
        <v>-804.4506299999999</v>
      </c>
    </row>
    <row r="24" spans="1:13" ht="12">
      <c r="A24" s="5"/>
      <c r="B24" s="31"/>
      <c r="C24" s="31" t="s">
        <v>13</v>
      </c>
      <c r="D24" s="46">
        <v>-213.47531</v>
      </c>
      <c r="E24" s="46">
        <v>-316.80392</v>
      </c>
      <c r="F24" s="46">
        <v>-226.51146</v>
      </c>
      <c r="G24" s="46">
        <v>-306.12327</v>
      </c>
      <c r="H24" s="46">
        <v>-516.75917</v>
      </c>
      <c r="I24" s="46">
        <v>-500.42466</v>
      </c>
      <c r="J24" s="46">
        <v>-368.15022000000005</v>
      </c>
      <c r="K24" s="46">
        <v>-391.34660999999994</v>
      </c>
      <c r="L24" s="46">
        <v>-416.31495</v>
      </c>
      <c r="M24" s="161">
        <v>-538.63833</v>
      </c>
    </row>
    <row r="25" spans="1:13" ht="12">
      <c r="A25" s="5"/>
      <c r="B25" s="31"/>
      <c r="C25" s="31" t="s">
        <v>9</v>
      </c>
      <c r="D25" s="46">
        <v>-23061.74448434274</v>
      </c>
      <c r="E25" s="46">
        <v>-22893.27672862496</v>
      </c>
      <c r="F25" s="46">
        <v>-23284.726862580515</v>
      </c>
      <c r="G25" s="46">
        <v>-21145.217942140065</v>
      </c>
      <c r="H25" s="46">
        <v>-22158.908379383774</v>
      </c>
      <c r="I25" s="46">
        <v>-20474.280097335894</v>
      </c>
      <c r="J25" s="46">
        <v>-20485.365198318847</v>
      </c>
      <c r="K25" s="46">
        <v>-20780.54423</v>
      </c>
      <c r="L25" s="46">
        <v>-20796.755490000003</v>
      </c>
      <c r="M25" s="161">
        <v>-20760.933180001048</v>
      </c>
    </row>
    <row r="26" spans="1:13" ht="12.75" thickBot="1">
      <c r="A26" s="5"/>
      <c r="B26" s="31"/>
      <c r="C26" s="31" t="s">
        <v>15</v>
      </c>
      <c r="D26" s="47">
        <v>-2175.3886878959484</v>
      </c>
      <c r="E26" s="47">
        <v>-2549.8016915806265</v>
      </c>
      <c r="F26" s="47">
        <v>-2353.536371981818</v>
      </c>
      <c r="G26" s="47">
        <v>-1347.213656995668</v>
      </c>
      <c r="H26" s="47">
        <v>1671.2136221752273</v>
      </c>
      <c r="I26" s="47">
        <v>-1426.94433</v>
      </c>
      <c r="J26" s="47">
        <v>-1066.89839</v>
      </c>
      <c r="K26" s="47">
        <v>5393.22126</v>
      </c>
      <c r="L26" s="47">
        <v>2936.46169</v>
      </c>
      <c r="M26" s="163">
        <v>1928.2154000000003</v>
      </c>
    </row>
    <row r="27" spans="1:13" ht="13.5" thickTop="1">
      <c r="A27" s="5"/>
      <c r="B27" s="31"/>
      <c r="C27" s="31" t="s">
        <v>4</v>
      </c>
      <c r="D27" s="143">
        <f aca="true" t="shared" si="1" ref="D27:M27">SUM(D20:D26)</f>
        <v>-207886.82135633417</v>
      </c>
      <c r="E27" s="143">
        <f t="shared" si="1"/>
        <v>-204170.94943173655</v>
      </c>
      <c r="F27" s="143">
        <f t="shared" si="1"/>
        <v>-201661.7583943052</v>
      </c>
      <c r="G27" s="143">
        <f t="shared" si="1"/>
        <v>-189728.52103801732</v>
      </c>
      <c r="H27" s="143">
        <f t="shared" si="1"/>
        <v>-187571.7566539659</v>
      </c>
      <c r="I27" s="143">
        <f t="shared" si="1"/>
        <v>-178887.49028936186</v>
      </c>
      <c r="J27" s="143">
        <f t="shared" si="1"/>
        <v>-173149.9475875625</v>
      </c>
      <c r="K27" s="143">
        <f t="shared" si="1"/>
        <v>-164280.25499</v>
      </c>
      <c r="L27" s="143">
        <f t="shared" si="1"/>
        <v>-158420.48960000003</v>
      </c>
      <c r="M27" s="164">
        <f t="shared" si="1"/>
        <v>-152704.70523000104</v>
      </c>
    </row>
    <row r="28" spans="1:13" ht="12.75">
      <c r="A28" s="5"/>
      <c r="B28" s="31" t="s">
        <v>127</v>
      </c>
      <c r="C28" s="31"/>
      <c r="D28" s="97"/>
      <c r="E28" s="97"/>
      <c r="F28" s="97"/>
      <c r="G28" s="97"/>
      <c r="H28" s="97"/>
      <c r="I28" s="97"/>
      <c r="J28" s="97"/>
      <c r="K28" s="97"/>
      <c r="L28" s="97"/>
      <c r="M28" s="23"/>
    </row>
    <row r="29" spans="1:13" ht="12">
      <c r="A29" s="5"/>
      <c r="B29" s="31"/>
      <c r="C29" s="31" t="s">
        <v>14</v>
      </c>
      <c r="D29" s="46">
        <v>-107731.84262</v>
      </c>
      <c r="E29" s="46">
        <v>-108108.79158000002</v>
      </c>
      <c r="F29" s="46">
        <v>-104096.29282999999</v>
      </c>
      <c r="G29" s="46">
        <v>-100922.25628</v>
      </c>
      <c r="H29" s="46">
        <v>-102627.66488</v>
      </c>
      <c r="I29" s="46">
        <v>-101035.38786000002</v>
      </c>
      <c r="J29" s="46">
        <v>-91931.79342</v>
      </c>
      <c r="K29" s="46">
        <v>-90646.21186999998</v>
      </c>
      <c r="L29" s="46">
        <v>-89851.41961</v>
      </c>
      <c r="M29" s="161">
        <v>-89952.09909000002</v>
      </c>
    </row>
    <row r="30" spans="1:13" ht="12">
      <c r="A30" s="5"/>
      <c r="B30" s="31"/>
      <c r="C30" s="31" t="s">
        <v>106</v>
      </c>
      <c r="D30" s="46">
        <v>-8911.789299999999</v>
      </c>
      <c r="E30" s="46">
        <v>-7840.47382</v>
      </c>
      <c r="F30" s="46">
        <v>-7659.74932</v>
      </c>
      <c r="G30" s="46">
        <v>-7303.79746</v>
      </c>
      <c r="H30" s="46">
        <v>-6833.037020000001</v>
      </c>
      <c r="I30" s="46">
        <v>-6669.13618</v>
      </c>
      <c r="J30" s="46">
        <v>-6480.73347</v>
      </c>
      <c r="K30" s="46">
        <v>-6321.8885900000005</v>
      </c>
      <c r="L30" s="46">
        <v>-6023.44291</v>
      </c>
      <c r="M30" s="161">
        <v>-5418.54012999785</v>
      </c>
    </row>
    <row r="31" spans="1:13" ht="12">
      <c r="A31" s="5"/>
      <c r="B31" s="31"/>
      <c r="C31" s="31" t="s">
        <v>116</v>
      </c>
      <c r="D31" s="46">
        <v>-4175.853880000001</v>
      </c>
      <c r="E31" s="46">
        <v>-4684.50834</v>
      </c>
      <c r="F31" s="46">
        <v>-4246.81847</v>
      </c>
      <c r="G31" s="46">
        <v>-4089.2304900000004</v>
      </c>
      <c r="H31" s="46">
        <v>-3579.5513800000003</v>
      </c>
      <c r="I31" s="46">
        <v>-3332.81831</v>
      </c>
      <c r="J31" s="46">
        <v>-3436.75643</v>
      </c>
      <c r="K31" s="46">
        <v>-3218.097039999999</v>
      </c>
      <c r="L31" s="46">
        <v>-3231.96221</v>
      </c>
      <c r="M31" s="161">
        <v>-2856.17991</v>
      </c>
    </row>
    <row r="32" spans="1:13" ht="13.5">
      <c r="A32" s="5"/>
      <c r="B32" s="31"/>
      <c r="C32" s="31" t="s">
        <v>315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65">
        <v>0</v>
      </c>
    </row>
    <row r="33" spans="1:13" ht="12.75" thickBot="1">
      <c r="A33" s="5"/>
      <c r="B33" s="31"/>
      <c r="C33" s="31" t="s">
        <v>84</v>
      </c>
      <c r="D33" s="47"/>
      <c r="E33" s="47"/>
      <c r="F33" s="47"/>
      <c r="G33" s="47"/>
      <c r="H33" s="47"/>
      <c r="I33" s="47"/>
      <c r="J33" s="47"/>
      <c r="K33" s="47">
        <v>-2198.9315145631067</v>
      </c>
      <c r="L33" s="47">
        <v>-4475.918007961165</v>
      </c>
      <c r="M33" s="163">
        <v>-3527.133977994829</v>
      </c>
    </row>
    <row r="34" spans="1:13" ht="13.5" thickTop="1">
      <c r="A34" s="5"/>
      <c r="B34" s="31"/>
      <c r="C34" s="31" t="s">
        <v>125</v>
      </c>
      <c r="D34" s="97">
        <f aca="true" t="shared" si="2" ref="D34:J34">SUM(D29:D31)</f>
        <v>-120819.4858</v>
      </c>
      <c r="E34" s="97">
        <f t="shared" si="2"/>
        <v>-120633.77374000002</v>
      </c>
      <c r="F34" s="97">
        <f t="shared" si="2"/>
        <v>-116002.86061999999</v>
      </c>
      <c r="G34" s="97">
        <f t="shared" si="2"/>
        <v>-112315.28423</v>
      </c>
      <c r="H34" s="97">
        <f t="shared" si="2"/>
        <v>-113040.25328</v>
      </c>
      <c r="I34" s="97">
        <f t="shared" si="2"/>
        <v>-111037.34235000002</v>
      </c>
      <c r="J34" s="97">
        <f t="shared" si="2"/>
        <v>-101849.28332</v>
      </c>
      <c r="K34" s="97">
        <f>SUM(K29:K31)+K33</f>
        <v>-102385.12901456309</v>
      </c>
      <c r="L34" s="97">
        <f>SUM(L29:L31)+L33</f>
        <v>-103582.74273796116</v>
      </c>
      <c r="M34" s="23">
        <f>SUM(M29:M31)+M33</f>
        <v>-101753.95310799271</v>
      </c>
    </row>
    <row r="35" spans="1:13" ht="12.75">
      <c r="A35" s="5"/>
      <c r="B35" s="31"/>
      <c r="C35" s="31"/>
      <c r="D35" s="97"/>
      <c r="E35" s="97"/>
      <c r="F35" s="97"/>
      <c r="G35" s="97"/>
      <c r="H35" s="97"/>
      <c r="I35" s="97"/>
      <c r="J35" s="97"/>
      <c r="K35" s="97"/>
      <c r="L35" s="97"/>
      <c r="M35" s="23"/>
    </row>
    <row r="36" spans="1:13" ht="12.75">
      <c r="A36" s="5"/>
      <c r="B36" s="31" t="s">
        <v>128</v>
      </c>
      <c r="C36" s="31"/>
      <c r="D36" s="97"/>
      <c r="E36" s="97"/>
      <c r="F36" s="97"/>
      <c r="G36" s="97"/>
      <c r="H36" s="97"/>
      <c r="I36" s="97"/>
      <c r="J36" s="97"/>
      <c r="K36" s="24"/>
      <c r="L36" s="56">
        <v>4012.325490000003</v>
      </c>
      <c r="M36" s="166">
        <v>-3730.878960000002</v>
      </c>
    </row>
    <row r="37" spans="1:13" ht="12.75">
      <c r="A37" s="5"/>
      <c r="B37" s="31"/>
      <c r="C37" s="31"/>
      <c r="D37" s="97"/>
      <c r="E37" s="97"/>
      <c r="F37" s="97"/>
      <c r="G37" s="97"/>
      <c r="H37" s="97"/>
      <c r="I37" s="97"/>
      <c r="J37" s="97"/>
      <c r="K37" s="97"/>
      <c r="L37" s="97"/>
      <c r="M37" s="23"/>
    </row>
    <row r="38" spans="1:13" ht="12.75">
      <c r="A38" s="5"/>
      <c r="B38" s="31" t="s">
        <v>15</v>
      </c>
      <c r="C38" s="31"/>
      <c r="D38" s="97"/>
      <c r="E38" s="97"/>
      <c r="F38" s="97"/>
      <c r="G38" s="97"/>
      <c r="H38" s="97"/>
      <c r="I38" s="97"/>
      <c r="J38" s="97"/>
      <c r="K38" s="97"/>
      <c r="L38" s="97"/>
      <c r="M38" s="23"/>
    </row>
    <row r="39" spans="1:13" ht="12">
      <c r="A39" s="5"/>
      <c r="B39" s="31"/>
      <c r="C39" s="31" t="s">
        <v>102</v>
      </c>
      <c r="D39" s="46">
        <v>-14.429000000000004</v>
      </c>
      <c r="E39" s="46">
        <v>55.15799999999996</v>
      </c>
      <c r="F39" s="46">
        <v>-138.896</v>
      </c>
      <c r="G39" s="46">
        <v>-374.05999999999995</v>
      </c>
      <c r="H39" s="46">
        <v>209.8304064337749</v>
      </c>
      <c r="I39" s="46">
        <v>-396.34800000000007</v>
      </c>
      <c r="J39" s="46">
        <v>-118.89</v>
      </c>
      <c r="K39" s="46">
        <v>-1049.9450000000002</v>
      </c>
      <c r="L39" s="46">
        <v>300.36764999999997</v>
      </c>
      <c r="M39" s="161">
        <v>66.00458213446159</v>
      </c>
    </row>
    <row r="40" spans="1:13" ht="12.75" thickBot="1">
      <c r="A40" s="5"/>
      <c r="B40" s="31"/>
      <c r="C40" s="31" t="s">
        <v>15</v>
      </c>
      <c r="D40" s="47">
        <v>131.53873999999988</v>
      </c>
      <c r="E40" s="47">
        <v>3570.73757</v>
      </c>
      <c r="F40" s="47">
        <v>4926.28442</v>
      </c>
      <c r="G40" s="47">
        <v>1547.594689999998</v>
      </c>
      <c r="H40" s="47">
        <v>-2494.5963600000023</v>
      </c>
      <c r="I40" s="47">
        <v>-2923.4791900000155</v>
      </c>
      <c r="J40" s="47">
        <v>-821.3178199999971</v>
      </c>
      <c r="K40" s="47">
        <v>636.5683899999855</v>
      </c>
      <c r="L40" s="47">
        <v>1556.0489600006517</v>
      </c>
      <c r="M40" s="163">
        <v>617.0632631440839</v>
      </c>
    </row>
    <row r="41" spans="1:13" ht="13.5" thickTop="1">
      <c r="A41" s="5"/>
      <c r="B41" s="31"/>
      <c r="C41" s="31" t="s">
        <v>4</v>
      </c>
      <c r="D41" s="97">
        <f aca="true" t="shared" si="3" ref="D41:M41">SUM(D39:D40)</f>
        <v>117.10973999999987</v>
      </c>
      <c r="E41" s="97">
        <f t="shared" si="3"/>
        <v>3625.8955699999997</v>
      </c>
      <c r="F41" s="97">
        <f t="shared" si="3"/>
        <v>4787.38842</v>
      </c>
      <c r="G41" s="97">
        <f t="shared" si="3"/>
        <v>1173.5346899999981</v>
      </c>
      <c r="H41" s="97">
        <f t="shared" si="3"/>
        <v>-2284.7659535662274</v>
      </c>
      <c r="I41" s="97">
        <f t="shared" si="3"/>
        <v>-3319.8271900000154</v>
      </c>
      <c r="J41" s="97">
        <f t="shared" si="3"/>
        <v>-940.2078199999971</v>
      </c>
      <c r="K41" s="97">
        <f t="shared" si="3"/>
        <v>-413.3766100000147</v>
      </c>
      <c r="L41" s="97">
        <f t="shared" si="3"/>
        <v>1856.4166100006516</v>
      </c>
      <c r="M41" s="23">
        <f t="shared" si="3"/>
        <v>683.0678452785454</v>
      </c>
    </row>
    <row r="42" spans="1:13" ht="12.75">
      <c r="A42" s="5"/>
      <c r="B42" s="31"/>
      <c r="C42" s="31"/>
      <c r="D42" s="97"/>
      <c r="E42" s="97"/>
      <c r="F42" s="97"/>
      <c r="G42" s="97"/>
      <c r="H42" s="97"/>
      <c r="I42" s="97"/>
      <c r="J42" s="97"/>
      <c r="K42" s="97"/>
      <c r="L42" s="97"/>
      <c r="M42" s="23"/>
    </row>
    <row r="43" spans="1:15" ht="12.75">
      <c r="A43" s="5"/>
      <c r="B43" s="31" t="s">
        <v>4</v>
      </c>
      <c r="C43" s="31"/>
      <c r="D43" s="97">
        <f>D18+D27+D41</f>
        <v>-432894.6406899999</v>
      </c>
      <c r="E43" s="97">
        <f aca="true" t="shared" si="4" ref="E43:K43">E18+E27+E41</f>
        <v>-442589.55947000004</v>
      </c>
      <c r="F43" s="97">
        <f t="shared" si="4"/>
        <v>-433799.9127500001</v>
      </c>
      <c r="G43" s="97">
        <f t="shared" si="4"/>
        <v>-419230.04862</v>
      </c>
      <c r="H43" s="97">
        <f t="shared" si="4"/>
        <v>-408554.51580356626</v>
      </c>
      <c r="I43" s="97">
        <f t="shared" si="4"/>
        <v>-403729.00355</v>
      </c>
      <c r="J43" s="97">
        <f t="shared" si="4"/>
        <v>-402374.13785000006</v>
      </c>
      <c r="K43" s="97">
        <f t="shared" si="4"/>
        <v>-365813.67966</v>
      </c>
      <c r="L43" s="97">
        <f>L18+L27+L34+L36+L41</f>
        <v>-451609.3085079612</v>
      </c>
      <c r="M43" s="23">
        <f>M18+M27+M34+M36+M41</f>
        <v>-432736.0415127185</v>
      </c>
      <c r="O43" s="54"/>
    </row>
    <row r="44" spans="1:13" ht="12.75">
      <c r="A44" s="5"/>
      <c r="B44" s="31"/>
      <c r="C44" s="31"/>
      <c r="D44" s="97"/>
      <c r="E44" s="97"/>
      <c r="F44" s="97"/>
      <c r="G44" s="97"/>
      <c r="H44" s="97"/>
      <c r="I44" s="97"/>
      <c r="J44" s="97"/>
      <c r="K44" s="97"/>
      <c r="L44" s="97"/>
      <c r="M44" s="23"/>
    </row>
    <row r="45" spans="1:13" ht="12.75">
      <c r="A45" s="12" t="s">
        <v>356</v>
      </c>
      <c r="B45" s="4"/>
      <c r="C45" s="4"/>
      <c r="D45" s="4"/>
      <c r="E45" s="4"/>
      <c r="F45" s="4"/>
      <c r="G45" s="4"/>
      <c r="H45" s="4"/>
      <c r="I45" s="96"/>
      <c r="J45" s="96"/>
      <c r="K45" s="96"/>
      <c r="L45" s="96"/>
      <c r="M45" s="21"/>
    </row>
    <row r="46" spans="1:13" ht="12">
      <c r="A46" s="5"/>
      <c r="B46" s="4" t="s">
        <v>99</v>
      </c>
      <c r="C46" s="4"/>
      <c r="D46" s="46">
        <v>-42318.81828578095</v>
      </c>
      <c r="E46" s="46">
        <v>-40228.675448328184</v>
      </c>
      <c r="F46" s="46">
        <v>-36390.33128005314</v>
      </c>
      <c r="G46" s="46">
        <v>-33516.96030193801</v>
      </c>
      <c r="H46" s="46">
        <v>-33388.374515746764</v>
      </c>
      <c r="I46" s="46">
        <v>-33457.50208138276</v>
      </c>
      <c r="J46" s="46">
        <v>-32951.12517075648</v>
      </c>
      <c r="K46" s="46">
        <v>-28896.386107517374</v>
      </c>
      <c r="L46" s="46">
        <v>-25825.723710000002</v>
      </c>
      <c r="M46" s="161">
        <v>-25059.894240632424</v>
      </c>
    </row>
    <row r="47" spans="1:13" ht="12">
      <c r="A47" s="5"/>
      <c r="B47" s="4" t="s">
        <v>94</v>
      </c>
      <c r="C47" s="4"/>
      <c r="D47" s="46">
        <v>-957.51292</v>
      </c>
      <c r="E47" s="46">
        <v>-1179.75622</v>
      </c>
      <c r="F47" s="46">
        <v>-1119.865</v>
      </c>
      <c r="G47" s="46">
        <v>-1305.8381799999997</v>
      </c>
      <c r="H47" s="46">
        <v>-947.03651</v>
      </c>
      <c r="I47" s="46">
        <v>-861.705</v>
      </c>
      <c r="J47" s="46">
        <v>-716.68227</v>
      </c>
      <c r="K47" s="46">
        <v>-579.8779999999999</v>
      </c>
      <c r="L47" s="46">
        <v>-694.377</v>
      </c>
      <c r="M47" s="161">
        <v>-735.733</v>
      </c>
    </row>
    <row r="48" spans="1:13" ht="12.75" thickBot="1">
      <c r="A48" s="5"/>
      <c r="B48" s="4" t="s">
        <v>95</v>
      </c>
      <c r="C48" s="4"/>
      <c r="D48" s="47">
        <v>-2257.5409276190476</v>
      </c>
      <c r="E48" s="47">
        <v>-2045.467879523809</v>
      </c>
      <c r="F48" s="47">
        <v>-2117.5109523809524</v>
      </c>
      <c r="G48" s="47">
        <v>-2384.81656</v>
      </c>
      <c r="H48" s="47">
        <v>-1952.0206080952378</v>
      </c>
      <c r="I48" s="47">
        <v>-1968.5955280952383</v>
      </c>
      <c r="J48" s="47">
        <v>-1674.3560561904762</v>
      </c>
      <c r="K48" s="47">
        <v>-1607.3707861904763</v>
      </c>
      <c r="L48" s="47">
        <v>-1554.34558</v>
      </c>
      <c r="M48" s="163">
        <v>-2264.5841299999997</v>
      </c>
    </row>
    <row r="49" spans="1:13" ht="20.25" customHeight="1" thickTop="1">
      <c r="A49" s="5"/>
      <c r="B49" s="4" t="s">
        <v>4</v>
      </c>
      <c r="C49" s="4"/>
      <c r="D49" s="97">
        <f aca="true" t="shared" si="5" ref="D49:M49">D48+D47+D46</f>
        <v>-45533.8721334</v>
      </c>
      <c r="E49" s="97">
        <f t="shared" si="5"/>
        <v>-43453.899547851994</v>
      </c>
      <c r="F49" s="97">
        <f t="shared" si="5"/>
        <v>-39627.70723243409</v>
      </c>
      <c r="G49" s="97">
        <f t="shared" si="5"/>
        <v>-37207.61504193801</v>
      </c>
      <c r="H49" s="97">
        <f t="shared" si="5"/>
        <v>-36287.431633842</v>
      </c>
      <c r="I49" s="97">
        <f t="shared" si="5"/>
        <v>-36287.80260947799</v>
      </c>
      <c r="J49" s="97">
        <f t="shared" si="5"/>
        <v>-35342.16349694696</v>
      </c>
      <c r="K49" s="97">
        <f t="shared" si="5"/>
        <v>-31083.63489370785</v>
      </c>
      <c r="L49" s="97">
        <f t="shared" si="5"/>
        <v>-28074.44629</v>
      </c>
      <c r="M49" s="23">
        <f t="shared" si="5"/>
        <v>-28060.211370632423</v>
      </c>
    </row>
    <row r="50" spans="1:13" ht="12.75">
      <c r="A50" s="5"/>
      <c r="B50" s="4"/>
      <c r="C50" s="4"/>
      <c r="D50" s="97"/>
      <c r="E50" s="97"/>
      <c r="F50" s="97"/>
      <c r="G50" s="97"/>
      <c r="H50" s="97"/>
      <c r="I50" s="97"/>
      <c r="J50" s="97"/>
      <c r="K50" s="97"/>
      <c r="L50" s="97"/>
      <c r="M50" s="23"/>
    </row>
    <row r="51" spans="1:13" ht="12">
      <c r="A51" s="5"/>
      <c r="B51" s="7" t="s">
        <v>114</v>
      </c>
      <c r="C51" s="58"/>
      <c r="D51" s="46">
        <v>-151706.51514529792</v>
      </c>
      <c r="E51" s="46">
        <v>-168041.3522580097</v>
      </c>
      <c r="F51" s="46">
        <v>-148437.0494636998</v>
      </c>
      <c r="G51" s="46">
        <v>-157356.82630292</v>
      </c>
      <c r="H51" s="46">
        <v>-149585.02381929997</v>
      </c>
      <c r="I51" s="46">
        <v>-144643.79251860586</v>
      </c>
      <c r="J51" s="46">
        <v>-153307.54325736998</v>
      </c>
      <c r="K51" s="46">
        <v>-139163.30177568</v>
      </c>
      <c r="L51" s="46">
        <v>-135421.52840495002</v>
      </c>
      <c r="M51" s="161">
        <v>-125855.111467</v>
      </c>
    </row>
    <row r="52" spans="1:13" ht="12">
      <c r="A52" s="5"/>
      <c r="B52" s="7" t="s">
        <v>115</v>
      </c>
      <c r="C52" s="58"/>
      <c r="D52" s="46">
        <v>-151296.50427729794</v>
      </c>
      <c r="E52" s="46">
        <v>-167343.95496200968</v>
      </c>
      <c r="F52" s="46">
        <v>-146314.1570756998</v>
      </c>
      <c r="G52" s="46">
        <v>-156277.19645492002</v>
      </c>
      <c r="H52" s="46">
        <v>-149238.0391833</v>
      </c>
      <c r="I52" s="46">
        <v>-144146.75331860586</v>
      </c>
      <c r="J52" s="46">
        <v>-152797.09937937</v>
      </c>
      <c r="K52" s="46">
        <v>-138619.51532768</v>
      </c>
      <c r="L52" s="46">
        <v>-134794.49194495002</v>
      </c>
      <c r="M52" s="161">
        <v>-125342.84167099999</v>
      </c>
    </row>
    <row r="53" spans="1:13" ht="1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</row>
    <row r="54" spans="1:13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125" t="s">
        <v>250</v>
      </c>
      <c r="B55" s="125"/>
      <c r="C55" s="125"/>
      <c r="D55" s="125"/>
      <c r="E55" s="125"/>
      <c r="F55" s="125"/>
      <c r="G55" s="4"/>
      <c r="H55" s="4"/>
      <c r="I55" s="4"/>
      <c r="J55" s="141"/>
      <c r="K55" s="4"/>
      <c r="L55" s="4"/>
      <c r="M55" s="4"/>
    </row>
    <row r="56" ht="12">
      <c r="A56" s="11" t="s">
        <v>350</v>
      </c>
    </row>
    <row r="58" spans="1:13" ht="12.75">
      <c r="A58" s="155" t="s">
        <v>150</v>
      </c>
      <c r="B58" s="156"/>
      <c r="C58" s="156"/>
      <c r="D58" s="156"/>
      <c r="E58" s="157" t="s">
        <v>151</v>
      </c>
      <c r="F58" s="156"/>
      <c r="G58" s="156"/>
      <c r="H58" s="167"/>
      <c r="I58" s="159"/>
      <c r="J58" s="159"/>
      <c r="K58" s="159"/>
      <c r="L58" s="159"/>
      <c r="M58" s="160"/>
    </row>
    <row r="59" spans="1:13" ht="12.75">
      <c r="A59" s="132"/>
      <c r="B59" s="131"/>
      <c r="C59" s="131"/>
      <c r="D59" s="134">
        <v>2014</v>
      </c>
      <c r="E59" s="134">
        <v>2013</v>
      </c>
      <c r="F59" s="134">
        <v>2012</v>
      </c>
      <c r="G59" s="134">
        <v>2011</v>
      </c>
      <c r="H59" s="134">
        <v>2010</v>
      </c>
      <c r="I59" s="134">
        <v>2009</v>
      </c>
      <c r="J59" s="134">
        <v>2008</v>
      </c>
      <c r="K59" s="134">
        <v>2007</v>
      </c>
      <c r="L59" s="134">
        <v>2006</v>
      </c>
      <c r="M59" s="136">
        <v>2005</v>
      </c>
    </row>
    <row r="60" spans="1:13" ht="12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6"/>
    </row>
    <row r="61" spans="1:13" ht="12.75">
      <c r="A61" s="12" t="s">
        <v>171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6"/>
    </row>
    <row r="62" spans="1:13" ht="12">
      <c r="A62" s="5"/>
      <c r="B62" s="1" t="s">
        <v>172</v>
      </c>
      <c r="C62" s="4"/>
      <c r="D62" s="22"/>
      <c r="E62" s="22"/>
      <c r="F62" s="22"/>
      <c r="G62" s="22"/>
      <c r="H62" s="22"/>
      <c r="I62" s="22"/>
      <c r="J62" s="22"/>
      <c r="K62" s="46"/>
      <c r="L62" s="46">
        <v>98957.41449</v>
      </c>
      <c r="M62" s="161">
        <v>98270.04604</v>
      </c>
    </row>
    <row r="63" spans="1:13" ht="12">
      <c r="A63" s="5"/>
      <c r="B63" s="35" t="s">
        <v>173</v>
      </c>
      <c r="C63" s="31"/>
      <c r="D63" s="22"/>
      <c r="E63" s="22"/>
      <c r="F63" s="22"/>
      <c r="G63" s="22"/>
      <c r="H63" s="22"/>
      <c r="I63" s="22"/>
      <c r="J63" s="22"/>
      <c r="K63" s="46"/>
      <c r="L63" s="46">
        <v>94945.08899999999</v>
      </c>
      <c r="M63" s="161">
        <v>102000.925</v>
      </c>
    </row>
    <row r="64" spans="1:13" ht="12.75" thickBot="1">
      <c r="A64" s="5"/>
      <c r="B64" s="35" t="s">
        <v>174</v>
      </c>
      <c r="C64" s="31"/>
      <c r="D64" s="25"/>
      <c r="E64" s="25"/>
      <c r="F64" s="25"/>
      <c r="G64" s="25"/>
      <c r="H64" s="25"/>
      <c r="I64" s="47"/>
      <c r="J64" s="47">
        <v>106.17989000000023</v>
      </c>
      <c r="K64" s="25">
        <v>2284.283230000001</v>
      </c>
      <c r="L64" s="25"/>
      <c r="M64" s="162"/>
    </row>
    <row r="65" spans="1:13" ht="13.5" thickTop="1">
      <c r="A65" s="5"/>
      <c r="B65" s="36" t="s">
        <v>175</v>
      </c>
      <c r="C65" s="31"/>
      <c r="D65" s="97"/>
      <c r="E65" s="97"/>
      <c r="F65" s="97"/>
      <c r="G65" s="97"/>
      <c r="H65" s="97"/>
      <c r="I65" s="97"/>
      <c r="J65" s="97"/>
      <c r="K65" s="97"/>
      <c r="L65" s="97">
        <v>4012.325490000003</v>
      </c>
      <c r="M65" s="23">
        <v>-3730.878960000002</v>
      </c>
    </row>
    <row r="66" spans="1:13" ht="12">
      <c r="A66" s="5"/>
      <c r="B66" s="31"/>
      <c r="C66" s="31"/>
      <c r="D66" s="96"/>
      <c r="E66" s="96"/>
      <c r="F66" s="96"/>
      <c r="G66" s="96"/>
      <c r="H66" s="96"/>
      <c r="I66" s="96"/>
      <c r="J66" s="96"/>
      <c r="K66" s="96"/>
      <c r="L66" s="96"/>
      <c r="M66" s="21"/>
    </row>
    <row r="67" spans="1:13" ht="12.75">
      <c r="A67" s="12" t="s">
        <v>176</v>
      </c>
      <c r="B67" s="37"/>
      <c r="C67" s="35"/>
      <c r="D67" s="96"/>
      <c r="E67" s="96"/>
      <c r="F67" s="96"/>
      <c r="G67" s="96"/>
      <c r="H67" s="96"/>
      <c r="I67" s="96"/>
      <c r="J67" s="96"/>
      <c r="K67" s="96"/>
      <c r="L67" s="96"/>
      <c r="M67" s="21"/>
    </row>
    <row r="68" spans="1:13" ht="12.75">
      <c r="A68" s="12"/>
      <c r="B68" s="37" t="s">
        <v>177</v>
      </c>
      <c r="C68" s="35"/>
      <c r="D68" s="96"/>
      <c r="E68" s="96"/>
      <c r="F68" s="96"/>
      <c r="G68" s="96"/>
      <c r="H68" s="96"/>
      <c r="I68" s="96"/>
      <c r="J68" s="96"/>
      <c r="K68" s="96"/>
      <c r="L68" s="96"/>
      <c r="M68" s="21"/>
    </row>
    <row r="69" spans="1:13" ht="12">
      <c r="A69" s="5"/>
      <c r="B69" s="31"/>
      <c r="C69" s="31" t="s">
        <v>178</v>
      </c>
      <c r="D69" s="46">
        <v>-97183.59373709314</v>
      </c>
      <c r="E69" s="46">
        <v>-100806.66826509184</v>
      </c>
      <c r="F69" s="46">
        <v>-97322.25354785245</v>
      </c>
      <c r="G69" s="46">
        <v>-91196.97535863917</v>
      </c>
      <c r="H69" s="46">
        <v>-87025.67934850263</v>
      </c>
      <c r="I69" s="46">
        <v>-83378.58850112875</v>
      </c>
      <c r="J69" s="46">
        <v>-87118.8309481703</v>
      </c>
      <c r="K69" s="46">
        <v>-73889.70747</v>
      </c>
      <c r="L69" s="46">
        <v>-69737.63008000067</v>
      </c>
      <c r="M69" s="161">
        <v>-54868.56126000325</v>
      </c>
    </row>
    <row r="70" spans="1:13" ht="12">
      <c r="A70" s="5"/>
      <c r="B70" s="31"/>
      <c r="C70" s="31" t="s">
        <v>179</v>
      </c>
      <c r="D70" s="46">
        <v>-125991.37232657257</v>
      </c>
      <c r="E70" s="46">
        <v>-137982.6373431716</v>
      </c>
      <c r="F70" s="46">
        <v>-138256.81082784242</v>
      </c>
      <c r="G70" s="46">
        <v>-138036.48900334354</v>
      </c>
      <c r="H70" s="46">
        <v>-130333.5556475315</v>
      </c>
      <c r="I70" s="46">
        <v>-136174.70950950938</v>
      </c>
      <c r="J70" s="46">
        <v>-139424.69938426727</v>
      </c>
      <c r="K70" s="46">
        <v>-125974.49539</v>
      </c>
      <c r="L70" s="46">
        <v>-124483.36439</v>
      </c>
      <c r="M70" s="161">
        <v>-117813.70361000001</v>
      </c>
    </row>
    <row r="71" spans="1:13" ht="12.75" thickBot="1">
      <c r="A71" s="5"/>
      <c r="B71" s="31"/>
      <c r="C71" s="31" t="s">
        <v>180</v>
      </c>
      <c r="D71" s="47">
        <v>-1949.96301</v>
      </c>
      <c r="E71" s="47">
        <v>-3255.2</v>
      </c>
      <c r="F71" s="47">
        <v>-1346.4784000000002</v>
      </c>
      <c r="G71" s="47">
        <v>-1441.59791</v>
      </c>
      <c r="H71" s="47">
        <v>-1338.7582000000002</v>
      </c>
      <c r="I71" s="47">
        <v>-1968.3880600000002</v>
      </c>
      <c r="J71" s="47">
        <v>-1740.45211</v>
      </c>
      <c r="K71" s="47">
        <v>-1255.8452</v>
      </c>
      <c r="L71" s="47">
        <v>-1253.8238</v>
      </c>
      <c r="M71" s="163">
        <v>-2547.30719</v>
      </c>
    </row>
    <row r="72" spans="1:13" ht="13.5" thickTop="1">
      <c r="A72" s="5"/>
      <c r="B72" s="31"/>
      <c r="C72" s="31" t="s">
        <v>147</v>
      </c>
      <c r="D72" s="143">
        <f>SUM(D69:D71)</f>
        <v>-225124.9290736657</v>
      </c>
      <c r="E72" s="143">
        <f aca="true" t="shared" si="6" ref="E72:M72">SUM(E69:E71)</f>
        <v>-242044.50560826345</v>
      </c>
      <c r="F72" s="143">
        <f t="shared" si="6"/>
        <v>-236925.54277569486</v>
      </c>
      <c r="G72" s="143">
        <f t="shared" si="6"/>
        <v>-230675.06227198272</v>
      </c>
      <c r="H72" s="143">
        <f t="shared" si="6"/>
        <v>-218697.99319603413</v>
      </c>
      <c r="I72" s="143">
        <f t="shared" si="6"/>
        <v>-221521.68607063813</v>
      </c>
      <c r="J72" s="143">
        <f t="shared" si="6"/>
        <v>-228283.98244243758</v>
      </c>
      <c r="K72" s="143">
        <f t="shared" si="6"/>
        <v>-201120.04806</v>
      </c>
      <c r="L72" s="143">
        <f t="shared" si="6"/>
        <v>-195474.8182700007</v>
      </c>
      <c r="M72" s="164">
        <f t="shared" si="6"/>
        <v>-175229.57206000327</v>
      </c>
    </row>
    <row r="73" spans="1:13" ht="12.75">
      <c r="A73" s="5"/>
      <c r="B73" s="31" t="s">
        <v>181</v>
      </c>
      <c r="C73" s="31"/>
      <c r="D73" s="96"/>
      <c r="E73" s="96"/>
      <c r="F73" s="96"/>
      <c r="G73" s="96"/>
      <c r="H73" s="96"/>
      <c r="I73" s="57"/>
      <c r="J73" s="96"/>
      <c r="K73" s="96"/>
      <c r="L73" s="96"/>
      <c r="M73" s="21"/>
    </row>
    <row r="74" spans="1:13" ht="12">
      <c r="A74" s="5"/>
      <c r="B74" s="31"/>
      <c r="C74" s="31" t="s">
        <v>182</v>
      </c>
      <c r="D74" s="46">
        <v>-10336.857935752938</v>
      </c>
      <c r="E74" s="46">
        <v>-9559.108529117517</v>
      </c>
      <c r="F74" s="46">
        <v>-9527.745148489494</v>
      </c>
      <c r="G74" s="46">
        <v>-8488.475410963656</v>
      </c>
      <c r="H74" s="46">
        <v>-8681.583333040377</v>
      </c>
      <c r="I74" s="46">
        <v>-7927.91586</v>
      </c>
      <c r="J74" s="46">
        <v>-7044.191269999999</v>
      </c>
      <c r="K74" s="46">
        <v>-7630.622060000001</v>
      </c>
      <c r="L74" s="46">
        <v>-7730.703060000001</v>
      </c>
      <c r="M74" s="161">
        <v>-7453.66221</v>
      </c>
    </row>
    <row r="75" spans="1:13" ht="12">
      <c r="A75" s="5"/>
      <c r="B75" s="31"/>
      <c r="C75" s="31" t="s">
        <v>183</v>
      </c>
      <c r="D75" s="46">
        <v>-32780.48669212684</v>
      </c>
      <c r="E75" s="46">
        <v>-34733.63379321785</v>
      </c>
      <c r="F75" s="46">
        <v>-35953.29810178412</v>
      </c>
      <c r="G75" s="46">
        <v>-33701.02509933003</v>
      </c>
      <c r="H75" s="46">
        <v>-33685.663320992615</v>
      </c>
      <c r="I75" s="46">
        <v>-30898.692794633862</v>
      </c>
      <c r="J75" s="46">
        <v>-27413.304318825936</v>
      </c>
      <c r="K75" s="46">
        <v>-26964.356419999996</v>
      </c>
      <c r="L75" s="46">
        <v>-30071.77335</v>
      </c>
      <c r="M75" s="161">
        <v>-31103.91132</v>
      </c>
    </row>
    <row r="76" spans="1:13" ht="12">
      <c r="A76" s="5"/>
      <c r="B76" s="31"/>
      <c r="C76" s="31" t="s">
        <v>184</v>
      </c>
      <c r="D76" s="46">
        <v>-138786.18341621567</v>
      </c>
      <c r="E76" s="46">
        <v>-133511.61809084867</v>
      </c>
      <c r="F76" s="46">
        <v>-129696.0226799257</v>
      </c>
      <c r="G76" s="46">
        <v>-124109.05331621881</v>
      </c>
      <c r="H76" s="46">
        <v>-123497.09874459353</v>
      </c>
      <c r="I76" s="46">
        <v>-117044.56228739211</v>
      </c>
      <c r="J76" s="46">
        <v>-116104.9190604177</v>
      </c>
      <c r="K76" s="46">
        <v>-113270.66318999999</v>
      </c>
      <c r="L76" s="46">
        <v>-101699.0062</v>
      </c>
      <c r="M76" s="161">
        <v>-93971.32495999998</v>
      </c>
    </row>
    <row r="77" spans="1:13" ht="12">
      <c r="A77" s="5"/>
      <c r="B77" s="31"/>
      <c r="C77" s="31" t="s">
        <v>185</v>
      </c>
      <c r="D77" s="46">
        <v>-532.68483</v>
      </c>
      <c r="E77" s="46">
        <v>-606.706678346939</v>
      </c>
      <c r="F77" s="46">
        <v>-619.9177695435278</v>
      </c>
      <c r="G77" s="46">
        <v>-631.4123423690874</v>
      </c>
      <c r="H77" s="46">
        <v>-702.9573281308158</v>
      </c>
      <c r="I77" s="46">
        <v>-614.67026</v>
      </c>
      <c r="J77" s="46">
        <v>-667.1191299999999</v>
      </c>
      <c r="K77" s="46">
        <v>-635.94374</v>
      </c>
      <c r="L77" s="46">
        <v>-642.39824</v>
      </c>
      <c r="M77" s="161">
        <v>-804.4506299999999</v>
      </c>
    </row>
    <row r="78" spans="1:13" ht="12">
      <c r="A78" s="5"/>
      <c r="B78" s="31"/>
      <c r="C78" s="31" t="s">
        <v>186</v>
      </c>
      <c r="D78" s="46">
        <v>-213.47531</v>
      </c>
      <c r="E78" s="46">
        <v>-316.80392</v>
      </c>
      <c r="F78" s="46">
        <v>-226.51146</v>
      </c>
      <c r="G78" s="46">
        <v>-306.12327</v>
      </c>
      <c r="H78" s="46">
        <v>-516.75917</v>
      </c>
      <c r="I78" s="46">
        <v>-500.42466</v>
      </c>
      <c r="J78" s="46">
        <v>-368.15022000000005</v>
      </c>
      <c r="K78" s="46">
        <v>-391.34660999999994</v>
      </c>
      <c r="L78" s="46">
        <v>-416.31495</v>
      </c>
      <c r="M78" s="161">
        <v>-538.63833</v>
      </c>
    </row>
    <row r="79" spans="1:13" ht="12">
      <c r="A79" s="5"/>
      <c r="B79" s="31"/>
      <c r="C79" s="31" t="s">
        <v>187</v>
      </c>
      <c r="D79" s="46">
        <v>-23061.74448434274</v>
      </c>
      <c r="E79" s="46">
        <v>-22893.27672862496</v>
      </c>
      <c r="F79" s="46">
        <v>-23284.726862580515</v>
      </c>
      <c r="G79" s="46">
        <v>-21145.217942140065</v>
      </c>
      <c r="H79" s="46">
        <v>-22158.908379383774</v>
      </c>
      <c r="I79" s="46">
        <v>-20474.280097335894</v>
      </c>
      <c r="J79" s="46">
        <v>-20485.365198318847</v>
      </c>
      <c r="K79" s="46">
        <v>-20780.54423</v>
      </c>
      <c r="L79" s="46">
        <v>-20796.755490000003</v>
      </c>
      <c r="M79" s="161">
        <v>-20760.933180001048</v>
      </c>
    </row>
    <row r="80" spans="1:13" ht="12.75" thickBot="1">
      <c r="A80" s="5"/>
      <c r="B80" s="31"/>
      <c r="C80" s="31" t="s">
        <v>180</v>
      </c>
      <c r="D80" s="47">
        <v>-2175.3886878959484</v>
      </c>
      <c r="E80" s="47">
        <v>-2549.8016915806265</v>
      </c>
      <c r="F80" s="47">
        <v>-2353.536371981818</v>
      </c>
      <c r="G80" s="47">
        <v>-1347.213656995668</v>
      </c>
      <c r="H80" s="47">
        <v>1671.2136221752273</v>
      </c>
      <c r="I80" s="47">
        <v>-1426.94433</v>
      </c>
      <c r="J80" s="47">
        <v>-1066.89839</v>
      </c>
      <c r="K80" s="47">
        <v>5393.22126</v>
      </c>
      <c r="L80" s="47">
        <v>2936.46169</v>
      </c>
      <c r="M80" s="163">
        <v>1928.2154000000003</v>
      </c>
    </row>
    <row r="81" spans="1:13" ht="13.5" thickTop="1">
      <c r="A81" s="5"/>
      <c r="B81" s="31"/>
      <c r="C81" s="31" t="s">
        <v>147</v>
      </c>
      <c r="D81" s="143">
        <f>SUM(D74:D80)</f>
        <v>-207886.82135633417</v>
      </c>
      <c r="E81" s="143">
        <f aca="true" t="shared" si="7" ref="E81:M81">SUM(E74:E80)</f>
        <v>-204170.94943173655</v>
      </c>
      <c r="F81" s="143">
        <f t="shared" si="7"/>
        <v>-201661.7583943052</v>
      </c>
      <c r="G81" s="143">
        <f t="shared" si="7"/>
        <v>-189728.52103801732</v>
      </c>
      <c r="H81" s="143">
        <f t="shared" si="7"/>
        <v>-187571.7566539659</v>
      </c>
      <c r="I81" s="143">
        <f t="shared" si="7"/>
        <v>-178887.49028936186</v>
      </c>
      <c r="J81" s="143">
        <f t="shared" si="7"/>
        <v>-173149.9475875625</v>
      </c>
      <c r="K81" s="143">
        <f t="shared" si="7"/>
        <v>-164280.25499</v>
      </c>
      <c r="L81" s="143">
        <f t="shared" si="7"/>
        <v>-158420.48960000003</v>
      </c>
      <c r="M81" s="164">
        <f t="shared" si="7"/>
        <v>-152704.70523000104</v>
      </c>
    </row>
    <row r="82" spans="1:13" ht="12.75">
      <c r="A82" s="5"/>
      <c r="B82" s="31" t="s">
        <v>188</v>
      </c>
      <c r="C82" s="31"/>
      <c r="D82" s="97"/>
      <c r="E82" s="97"/>
      <c r="F82" s="97"/>
      <c r="G82" s="97"/>
      <c r="H82" s="97"/>
      <c r="I82" s="97"/>
      <c r="J82" s="97"/>
      <c r="K82" s="97"/>
      <c r="L82" s="97"/>
      <c r="M82" s="23"/>
    </row>
    <row r="83" spans="1:13" ht="12">
      <c r="A83" s="5"/>
      <c r="B83" s="31"/>
      <c r="C83" s="31" t="s">
        <v>189</v>
      </c>
      <c r="D83" s="46">
        <v>-107731.84262</v>
      </c>
      <c r="E83" s="46">
        <v>-108108.79158000002</v>
      </c>
      <c r="F83" s="46">
        <v>-104096.29282999999</v>
      </c>
      <c r="G83" s="46">
        <v>-100922.25628</v>
      </c>
      <c r="H83" s="46">
        <v>-102627.66488</v>
      </c>
      <c r="I83" s="46">
        <v>-101035.38786000002</v>
      </c>
      <c r="J83" s="46">
        <v>-91931.79342</v>
      </c>
      <c r="K83" s="46">
        <v>-90646.21186999998</v>
      </c>
      <c r="L83" s="46">
        <v>-89851.41961</v>
      </c>
      <c r="M83" s="161">
        <v>-89952.09909000002</v>
      </c>
    </row>
    <row r="84" spans="1:13" ht="12">
      <c r="A84" s="5"/>
      <c r="B84" s="31"/>
      <c r="C84" s="31" t="s">
        <v>190</v>
      </c>
      <c r="D84" s="46">
        <v>-8911.789299999999</v>
      </c>
      <c r="E84" s="46">
        <v>-7840.47382</v>
      </c>
      <c r="F84" s="46">
        <v>-7659.74932</v>
      </c>
      <c r="G84" s="46">
        <v>-7303.79746</v>
      </c>
      <c r="H84" s="46">
        <v>-6833.037020000001</v>
      </c>
      <c r="I84" s="46">
        <v>-6669.13618</v>
      </c>
      <c r="J84" s="46">
        <v>-6480.73347</v>
      </c>
      <c r="K84" s="46">
        <v>-6321.8885900000005</v>
      </c>
      <c r="L84" s="46">
        <v>-6023.44291</v>
      </c>
      <c r="M84" s="161">
        <v>-5418.54012999785</v>
      </c>
    </row>
    <row r="85" spans="1:13" ht="12">
      <c r="A85" s="5"/>
      <c r="B85" s="31"/>
      <c r="C85" s="31" t="s">
        <v>191</v>
      </c>
      <c r="D85" s="46">
        <v>-4175.853880000001</v>
      </c>
      <c r="E85" s="46">
        <v>-4684.50834</v>
      </c>
      <c r="F85" s="46">
        <v>-4246.81847</v>
      </c>
      <c r="G85" s="46">
        <v>-4089.2304900000004</v>
      </c>
      <c r="H85" s="46">
        <v>-3579.5513800000003</v>
      </c>
      <c r="I85" s="46">
        <v>-3332.81831</v>
      </c>
      <c r="J85" s="46">
        <v>-3436.75643</v>
      </c>
      <c r="K85" s="46">
        <v>-3218.097039999999</v>
      </c>
      <c r="L85" s="46">
        <v>-3231.96221</v>
      </c>
      <c r="M85" s="161">
        <v>-2856.17991</v>
      </c>
    </row>
    <row r="86" spans="1:13" ht="13.5">
      <c r="A86" s="5"/>
      <c r="B86" s="31"/>
      <c r="C86" s="31" t="s">
        <v>192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144">
        <v>0</v>
      </c>
      <c r="J86" s="144">
        <v>0</v>
      </c>
      <c r="K86" s="144">
        <v>0</v>
      </c>
      <c r="L86" s="144">
        <v>0</v>
      </c>
      <c r="M86" s="165">
        <v>0</v>
      </c>
    </row>
    <row r="87" spans="1:13" ht="12.75" thickBot="1">
      <c r="A87" s="5"/>
      <c r="B87" s="31"/>
      <c r="C87" s="31" t="s">
        <v>193</v>
      </c>
      <c r="D87" s="47"/>
      <c r="E87" s="47"/>
      <c r="F87" s="47"/>
      <c r="G87" s="47"/>
      <c r="H87" s="47"/>
      <c r="I87" s="47"/>
      <c r="J87" s="47"/>
      <c r="K87" s="47">
        <v>-2198.9315145631067</v>
      </c>
      <c r="L87" s="47">
        <v>-4475.918007961165</v>
      </c>
      <c r="M87" s="163">
        <v>-3527.133977994829</v>
      </c>
    </row>
    <row r="88" spans="1:13" ht="13.5" thickTop="1">
      <c r="A88" s="5"/>
      <c r="B88" s="31"/>
      <c r="C88" s="31" t="s">
        <v>147</v>
      </c>
      <c r="D88" s="97">
        <f>SUM(D83:D85)</f>
        <v>-120819.4858</v>
      </c>
      <c r="E88" s="97">
        <f aca="true" t="shared" si="8" ref="E88:J88">SUM(E83:E85)</f>
        <v>-120633.77374000002</v>
      </c>
      <c r="F88" s="97">
        <f t="shared" si="8"/>
        <v>-116002.86061999999</v>
      </c>
      <c r="G88" s="97">
        <f t="shared" si="8"/>
        <v>-112315.28423</v>
      </c>
      <c r="H88" s="97">
        <f t="shared" si="8"/>
        <v>-113040.25328</v>
      </c>
      <c r="I88" s="97">
        <f t="shared" si="8"/>
        <v>-111037.34235000002</v>
      </c>
      <c r="J88" s="97">
        <f t="shared" si="8"/>
        <v>-101849.28332</v>
      </c>
      <c r="K88" s="97">
        <f>SUM(K83:K85)+K87</f>
        <v>-102385.12901456309</v>
      </c>
      <c r="L88" s="97">
        <f>SUM(L83:L85)+L87</f>
        <v>-103582.74273796116</v>
      </c>
      <c r="M88" s="23">
        <f>SUM(M83:M85)+M87</f>
        <v>-101753.95310799271</v>
      </c>
    </row>
    <row r="89" spans="1:13" ht="12.75">
      <c r="A89" s="5"/>
      <c r="B89" s="31"/>
      <c r="C89" s="31"/>
      <c r="D89" s="97"/>
      <c r="E89" s="97"/>
      <c r="F89" s="97"/>
      <c r="G89" s="97"/>
      <c r="H89" s="97"/>
      <c r="I89" s="97"/>
      <c r="J89" s="97"/>
      <c r="K89" s="97"/>
      <c r="L89" s="97"/>
      <c r="M89" s="23"/>
    </row>
    <row r="90" spans="1:13" ht="12.75">
      <c r="A90" s="5"/>
      <c r="B90" s="31" t="s">
        <v>175</v>
      </c>
      <c r="C90" s="31"/>
      <c r="D90" s="97"/>
      <c r="E90" s="97"/>
      <c r="F90" s="97"/>
      <c r="G90" s="97"/>
      <c r="H90" s="97"/>
      <c r="I90" s="97"/>
      <c r="J90" s="97"/>
      <c r="K90" s="24"/>
      <c r="L90" s="56">
        <v>4012.325490000003</v>
      </c>
      <c r="M90" s="166">
        <v>-3730.878960000002</v>
      </c>
    </row>
    <row r="91" spans="1:13" ht="12.75">
      <c r="A91" s="5"/>
      <c r="B91" s="31"/>
      <c r="C91" s="31"/>
      <c r="D91" s="97"/>
      <c r="E91" s="97"/>
      <c r="F91" s="97"/>
      <c r="G91" s="97"/>
      <c r="H91" s="97"/>
      <c r="I91" s="97"/>
      <c r="J91" s="97"/>
      <c r="K91" s="97"/>
      <c r="L91" s="97"/>
      <c r="M91" s="23"/>
    </row>
    <row r="92" spans="1:13" ht="12.75">
      <c r="A92" s="5"/>
      <c r="B92" s="31" t="s">
        <v>194</v>
      </c>
      <c r="C92" s="31"/>
      <c r="D92" s="97"/>
      <c r="E92" s="97"/>
      <c r="F92" s="97"/>
      <c r="G92" s="97"/>
      <c r="H92" s="97"/>
      <c r="I92" s="97"/>
      <c r="J92" s="97"/>
      <c r="K92" s="97"/>
      <c r="L92" s="97"/>
      <c r="M92" s="23"/>
    </row>
    <row r="93" spans="1:13" ht="12">
      <c r="A93" s="5"/>
      <c r="B93" s="31"/>
      <c r="C93" s="31" t="s">
        <v>195</v>
      </c>
      <c r="D93" s="46">
        <v>-14.429000000000004</v>
      </c>
      <c r="E93" s="46">
        <v>55.15799999999996</v>
      </c>
      <c r="F93" s="46">
        <v>-138.896</v>
      </c>
      <c r="G93" s="46">
        <v>-374.05999999999995</v>
      </c>
      <c r="H93" s="46">
        <v>209.8304064337749</v>
      </c>
      <c r="I93" s="46">
        <v>-396.34800000000007</v>
      </c>
      <c r="J93" s="46">
        <v>-118.89</v>
      </c>
      <c r="K93" s="46">
        <v>-1049.9450000000002</v>
      </c>
      <c r="L93" s="46">
        <v>300.36764999999997</v>
      </c>
      <c r="M93" s="161">
        <v>66.00458213446159</v>
      </c>
    </row>
    <row r="94" spans="1:13" ht="12.75" thickBot="1">
      <c r="A94" s="5"/>
      <c r="B94" s="31"/>
      <c r="C94" s="31" t="s">
        <v>180</v>
      </c>
      <c r="D94" s="47">
        <v>131.53873999999988</v>
      </c>
      <c r="E94" s="47">
        <v>3570.73757</v>
      </c>
      <c r="F94" s="47">
        <v>4926.28442</v>
      </c>
      <c r="G94" s="47">
        <v>1547.594689999998</v>
      </c>
      <c r="H94" s="47">
        <v>-2494.5963600000023</v>
      </c>
      <c r="I94" s="47">
        <v>-2923.4791900000155</v>
      </c>
      <c r="J94" s="47">
        <v>-821.3178199999971</v>
      </c>
      <c r="K94" s="47">
        <v>636.5683899999855</v>
      </c>
      <c r="L94" s="47">
        <v>1556.0489600006517</v>
      </c>
      <c r="M94" s="163">
        <v>617.0632631440839</v>
      </c>
    </row>
    <row r="95" spans="1:13" ht="13.5" thickTop="1">
      <c r="A95" s="5"/>
      <c r="B95" s="31"/>
      <c r="C95" s="31" t="s">
        <v>147</v>
      </c>
      <c r="D95" s="97">
        <f>SUM(D93:D94)</f>
        <v>117.10973999999987</v>
      </c>
      <c r="E95" s="97">
        <f aca="true" t="shared" si="9" ref="E95:M95">SUM(E93:E94)</f>
        <v>3625.8955699999997</v>
      </c>
      <c r="F95" s="97">
        <f t="shared" si="9"/>
        <v>4787.38842</v>
      </c>
      <c r="G95" s="97">
        <f t="shared" si="9"/>
        <v>1173.5346899999981</v>
      </c>
      <c r="H95" s="97">
        <f t="shared" si="9"/>
        <v>-2284.7659535662274</v>
      </c>
      <c r="I95" s="97">
        <f t="shared" si="9"/>
        <v>-3319.8271900000154</v>
      </c>
      <c r="J95" s="97">
        <f t="shared" si="9"/>
        <v>-940.2078199999971</v>
      </c>
      <c r="K95" s="97">
        <f t="shared" si="9"/>
        <v>-413.3766100000147</v>
      </c>
      <c r="L95" s="97">
        <f t="shared" si="9"/>
        <v>1856.4166100006516</v>
      </c>
      <c r="M95" s="23">
        <f t="shared" si="9"/>
        <v>683.0678452785454</v>
      </c>
    </row>
    <row r="96" spans="1:13" ht="12.75">
      <c r="A96" s="5"/>
      <c r="B96" s="31"/>
      <c r="C96" s="31"/>
      <c r="D96" s="97"/>
      <c r="E96" s="97"/>
      <c r="F96" s="97"/>
      <c r="G96" s="97"/>
      <c r="H96" s="97"/>
      <c r="I96" s="97"/>
      <c r="J96" s="97"/>
      <c r="K96" s="97"/>
      <c r="L96" s="97"/>
      <c r="M96" s="23"/>
    </row>
    <row r="97" spans="1:13" ht="12.75">
      <c r="A97" s="5"/>
      <c r="B97" s="31" t="s">
        <v>147</v>
      </c>
      <c r="C97" s="31"/>
      <c r="D97" s="97">
        <f>D72+D81+D95</f>
        <v>-432894.6406899999</v>
      </c>
      <c r="E97" s="97">
        <f aca="true" t="shared" si="10" ref="E97:K97">E72+E81+E95</f>
        <v>-442589.55947000004</v>
      </c>
      <c r="F97" s="97">
        <f t="shared" si="10"/>
        <v>-433799.9127500001</v>
      </c>
      <c r="G97" s="97">
        <f t="shared" si="10"/>
        <v>-419230.04862</v>
      </c>
      <c r="H97" s="97">
        <f t="shared" si="10"/>
        <v>-408554.51580356626</v>
      </c>
      <c r="I97" s="97">
        <f t="shared" si="10"/>
        <v>-403729.00355</v>
      </c>
      <c r="J97" s="97">
        <f t="shared" si="10"/>
        <v>-402374.13785000006</v>
      </c>
      <c r="K97" s="97">
        <f t="shared" si="10"/>
        <v>-365813.67966</v>
      </c>
      <c r="L97" s="97">
        <f>L72+L81+L88+L90+L95</f>
        <v>-451609.3085079612</v>
      </c>
      <c r="M97" s="23">
        <f>M72+M81+M88+M90+M95</f>
        <v>-432736.0415127185</v>
      </c>
    </row>
    <row r="98" spans="1:13" ht="12.75">
      <c r="A98" s="5"/>
      <c r="B98" s="31"/>
      <c r="C98" s="31"/>
      <c r="D98" s="97"/>
      <c r="E98" s="97"/>
      <c r="F98" s="97"/>
      <c r="G98" s="97"/>
      <c r="H98" s="97"/>
      <c r="I98" s="97"/>
      <c r="J98" s="97"/>
      <c r="K98" s="97"/>
      <c r="L98" s="97"/>
      <c r="M98" s="23"/>
    </row>
    <row r="99" spans="1:13" ht="12.75">
      <c r="A99" s="12" t="s">
        <v>152</v>
      </c>
      <c r="B99" s="57"/>
      <c r="C99" s="57"/>
      <c r="D99" s="4"/>
      <c r="E99" s="4"/>
      <c r="F99" s="4"/>
      <c r="G99" s="4"/>
      <c r="H99" s="4"/>
      <c r="I99" s="96"/>
      <c r="J99" s="96"/>
      <c r="K99" s="96"/>
      <c r="L99" s="96"/>
      <c r="M99" s="21"/>
    </row>
    <row r="100" spans="1:13" ht="12.75">
      <c r="A100" s="5"/>
      <c r="B100" s="4" t="s">
        <v>196</v>
      </c>
      <c r="C100" s="57"/>
      <c r="D100" s="46">
        <v>-42318.81828578095</v>
      </c>
      <c r="E100" s="46">
        <v>-40228.675448328184</v>
      </c>
      <c r="F100" s="46">
        <v>-36390.33128005314</v>
      </c>
      <c r="G100" s="46">
        <v>-33516.96030193801</v>
      </c>
      <c r="H100" s="46">
        <v>-33388.374515746764</v>
      </c>
      <c r="I100" s="46">
        <v>-33457.50208138276</v>
      </c>
      <c r="J100" s="46">
        <v>-32951.12517075648</v>
      </c>
      <c r="K100" s="46">
        <v>-28896.386107517374</v>
      </c>
      <c r="L100" s="46">
        <v>-25825.723710000002</v>
      </c>
      <c r="M100" s="161">
        <v>-25059.894240632424</v>
      </c>
    </row>
    <row r="101" spans="1:13" ht="12.75">
      <c r="A101" s="5"/>
      <c r="B101" s="4" t="s">
        <v>197</v>
      </c>
      <c r="C101" s="57"/>
      <c r="D101" s="46">
        <v>-957.51292</v>
      </c>
      <c r="E101" s="46">
        <v>-1179.75622</v>
      </c>
      <c r="F101" s="46">
        <v>-1119.865</v>
      </c>
      <c r="G101" s="46">
        <v>-1305.8381799999997</v>
      </c>
      <c r="H101" s="46">
        <v>-947.03651</v>
      </c>
      <c r="I101" s="46">
        <v>-861.705</v>
      </c>
      <c r="J101" s="46">
        <v>-716.68227</v>
      </c>
      <c r="K101" s="46">
        <v>-579.8779999999999</v>
      </c>
      <c r="L101" s="46">
        <v>-694.377</v>
      </c>
      <c r="M101" s="161">
        <v>-735.733</v>
      </c>
    </row>
    <row r="102" spans="1:13" ht="13.5" thickBot="1">
      <c r="A102" s="5"/>
      <c r="B102" s="4" t="s">
        <v>198</v>
      </c>
      <c r="C102" s="57"/>
      <c r="D102" s="47">
        <v>-2257.5409276190476</v>
      </c>
      <c r="E102" s="47">
        <v>-2045.467879523809</v>
      </c>
      <c r="F102" s="47">
        <v>-2117.5109523809524</v>
      </c>
      <c r="G102" s="47">
        <v>-2384.81656</v>
      </c>
      <c r="H102" s="47">
        <v>-1952.0206080952378</v>
      </c>
      <c r="I102" s="47">
        <v>-1968.5955280952383</v>
      </c>
      <c r="J102" s="47">
        <v>-1674.3560561904762</v>
      </c>
      <c r="K102" s="47">
        <v>-1607.3707861904763</v>
      </c>
      <c r="L102" s="47">
        <v>-1554.34558</v>
      </c>
      <c r="M102" s="163">
        <v>-2264.5841299999997</v>
      </c>
    </row>
    <row r="103" spans="1:13" ht="13.5" thickTop="1">
      <c r="A103" s="5"/>
      <c r="B103" s="4" t="s">
        <v>147</v>
      </c>
      <c r="C103" s="57"/>
      <c r="D103" s="97">
        <f aca="true" t="shared" si="11" ref="D103:M103">D102+D101+D100</f>
        <v>-45533.8721334</v>
      </c>
      <c r="E103" s="97">
        <f t="shared" si="11"/>
        <v>-43453.899547851994</v>
      </c>
      <c r="F103" s="97">
        <f t="shared" si="11"/>
        <v>-39627.70723243409</v>
      </c>
      <c r="G103" s="97">
        <f t="shared" si="11"/>
        <v>-37207.61504193801</v>
      </c>
      <c r="H103" s="97">
        <f t="shared" si="11"/>
        <v>-36287.431633842</v>
      </c>
      <c r="I103" s="97">
        <f t="shared" si="11"/>
        <v>-36287.80260947799</v>
      </c>
      <c r="J103" s="97">
        <f t="shared" si="11"/>
        <v>-35342.16349694696</v>
      </c>
      <c r="K103" s="97">
        <f t="shared" si="11"/>
        <v>-31083.63489370785</v>
      </c>
      <c r="L103" s="97">
        <f t="shared" si="11"/>
        <v>-28074.44629</v>
      </c>
      <c r="M103" s="23">
        <f t="shared" si="11"/>
        <v>-28060.211370632423</v>
      </c>
    </row>
    <row r="104" spans="1:13" ht="12.75">
      <c r="A104" s="5"/>
      <c r="B104" s="4"/>
      <c r="C104" s="4"/>
      <c r="D104" s="97"/>
      <c r="E104" s="97"/>
      <c r="F104" s="97"/>
      <c r="G104" s="97"/>
      <c r="H104" s="97"/>
      <c r="I104" s="97"/>
      <c r="J104" s="97"/>
      <c r="K104" s="97"/>
      <c r="L104" s="97"/>
      <c r="M104" s="23"/>
    </row>
    <row r="105" spans="1:13" ht="12">
      <c r="A105" s="5"/>
      <c r="B105" s="4" t="s">
        <v>199</v>
      </c>
      <c r="C105" s="58"/>
      <c r="D105" s="46">
        <v>-151706.51514529792</v>
      </c>
      <c r="E105" s="46">
        <v>-166603.4762580097</v>
      </c>
      <c r="F105" s="46">
        <v>-148437.0494636998</v>
      </c>
      <c r="G105" s="46">
        <v>-157356.82630292</v>
      </c>
      <c r="H105" s="46">
        <v>-149585.02381929997</v>
      </c>
      <c r="I105" s="46">
        <v>-144643.79251860586</v>
      </c>
      <c r="J105" s="46">
        <v>-153307.54325736998</v>
      </c>
      <c r="K105" s="46">
        <v>-139163.30177568</v>
      </c>
      <c r="L105" s="46">
        <v>-135421.52840495002</v>
      </c>
      <c r="M105" s="161">
        <v>-125855.111467</v>
      </c>
    </row>
    <row r="106" spans="1:13" ht="12">
      <c r="A106" s="5"/>
      <c r="B106" s="4" t="s">
        <v>200</v>
      </c>
      <c r="C106" s="58"/>
      <c r="D106" s="46">
        <v>-151296.50427729794</v>
      </c>
      <c r="E106" s="46">
        <v>-165906.0789620097</v>
      </c>
      <c r="F106" s="46">
        <v>-146314.1570756998</v>
      </c>
      <c r="G106" s="46">
        <v>-156277.19645492002</v>
      </c>
      <c r="H106" s="46">
        <v>-149238.0391833</v>
      </c>
      <c r="I106" s="46">
        <v>-144146.75331860586</v>
      </c>
      <c r="J106" s="46">
        <v>-152797.09937937</v>
      </c>
      <c r="K106" s="46">
        <v>-138619.51532768</v>
      </c>
      <c r="L106" s="46">
        <v>-134794.49194495002</v>
      </c>
      <c r="M106" s="161">
        <v>-125342.84167099999</v>
      </c>
    </row>
    <row r="107" spans="1:13" ht="12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2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zoomScale="90" zoomScaleNormal="90" zoomScalePageLayoutView="0" workbookViewId="0" topLeftCell="A1">
      <selection activeCell="A45" sqref="A45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87.66015625" style="11" customWidth="1"/>
    <col min="4" max="4" width="18.66015625" style="11" customWidth="1"/>
    <col min="5" max="5" width="20.66015625" style="11" customWidth="1"/>
    <col min="6" max="6" width="21.66015625" style="11" customWidth="1"/>
    <col min="7" max="7" width="16" style="11" customWidth="1"/>
    <col min="8" max="13" width="15.83203125" style="11" customWidth="1"/>
    <col min="14" max="16384" width="9.33203125" style="11" customWidth="1"/>
  </cols>
  <sheetData>
    <row r="1" spans="1:7" ht="15">
      <c r="A1" s="122" t="s">
        <v>316</v>
      </c>
      <c r="B1" s="122"/>
      <c r="C1" s="122"/>
      <c r="D1" s="122"/>
      <c r="E1" s="122"/>
      <c r="F1" s="119"/>
      <c r="G1" s="119"/>
    </row>
    <row r="2" spans="1:5" ht="12">
      <c r="A2" s="120" t="s">
        <v>349</v>
      </c>
      <c r="B2" s="120"/>
      <c r="C2" s="120"/>
      <c r="D2" s="120"/>
      <c r="E2" s="120"/>
    </row>
    <row r="3" spans="1:4" ht="12.75">
      <c r="A3" s="115"/>
      <c r="B3"/>
      <c r="C3"/>
      <c r="D3"/>
    </row>
    <row r="4" spans="1:13" ht="12.75">
      <c r="A4" s="155" t="s">
        <v>142</v>
      </c>
      <c r="B4" s="156"/>
      <c r="C4" s="156"/>
      <c r="D4" s="156"/>
      <c r="E4" s="157" t="s">
        <v>68</v>
      </c>
      <c r="F4" s="156"/>
      <c r="G4" s="156"/>
      <c r="H4" s="212"/>
      <c r="I4" s="212"/>
      <c r="J4" s="212"/>
      <c r="K4" s="212"/>
      <c r="L4" s="212"/>
      <c r="M4" s="213"/>
    </row>
    <row r="5" spans="1:13" ht="12.75">
      <c r="A5" s="132"/>
      <c r="B5" s="131"/>
      <c r="C5" s="131"/>
      <c r="D5" s="134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</row>
    <row r="6" spans="1:13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12.75">
      <c r="A7" s="12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3.5" customHeight="1">
      <c r="A8" s="12"/>
      <c r="B8" s="7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6"/>
    </row>
    <row r="9" spans="1:13" ht="13.5" customHeight="1">
      <c r="A9" s="5"/>
      <c r="B9" s="4"/>
      <c r="C9" s="4" t="s">
        <v>5</v>
      </c>
      <c r="D9" s="46">
        <v>12303.875300000002</v>
      </c>
      <c r="E9" s="46">
        <v>10944.342</v>
      </c>
      <c r="F9" s="46">
        <v>4225.72499</v>
      </c>
      <c r="G9" s="46">
        <v>5592.423680000001</v>
      </c>
      <c r="H9" s="46">
        <v>5258.5130100000015</v>
      </c>
      <c r="I9" s="46">
        <v>5621.178999999999</v>
      </c>
      <c r="J9" s="46">
        <v>4920.61142</v>
      </c>
      <c r="K9" s="46">
        <v>5397.34711</v>
      </c>
      <c r="L9" s="46">
        <v>4952.110000000001</v>
      </c>
      <c r="M9" s="161">
        <v>4781.4310000000005</v>
      </c>
    </row>
    <row r="10" spans="1:13" ht="13.5" customHeight="1" thickBot="1">
      <c r="A10" s="5"/>
      <c r="B10" s="4"/>
      <c r="C10" s="4" t="s">
        <v>6</v>
      </c>
      <c r="D10" s="47">
        <v>-12281.17299</v>
      </c>
      <c r="E10" s="47">
        <v>-12303.875300000002</v>
      </c>
      <c r="F10" s="47">
        <v>-10944.342</v>
      </c>
      <c r="G10" s="47">
        <v>-4225.72499</v>
      </c>
      <c r="H10" s="47">
        <v>-5592.423680000001</v>
      </c>
      <c r="I10" s="47">
        <v>-5248.50299</v>
      </c>
      <c r="J10" s="47">
        <v>-5621.178999999999</v>
      </c>
      <c r="K10" s="47">
        <v>-4920.61142</v>
      </c>
      <c r="L10" s="47">
        <v>-5397.52711</v>
      </c>
      <c r="M10" s="163">
        <v>-4952.110000000001</v>
      </c>
    </row>
    <row r="11" spans="1:13" ht="13.5" customHeight="1" thickTop="1">
      <c r="A11" s="5"/>
      <c r="B11" s="7"/>
      <c r="C11" s="7" t="s">
        <v>4</v>
      </c>
      <c r="D11" s="142">
        <v>22.7023100000024</v>
      </c>
      <c r="E11" s="142">
        <f aca="true" t="shared" si="0" ref="E11:M11">SUM(E9:E10)</f>
        <v>-1359.533300000001</v>
      </c>
      <c r="F11" s="142">
        <f t="shared" si="0"/>
        <v>-6718.617010000001</v>
      </c>
      <c r="G11" s="142">
        <f t="shared" si="0"/>
        <v>1366.698690000001</v>
      </c>
      <c r="H11" s="142">
        <f t="shared" si="0"/>
        <v>-333.9106699999993</v>
      </c>
      <c r="I11" s="142">
        <f t="shared" si="0"/>
        <v>372.6760099999992</v>
      </c>
      <c r="J11" s="142">
        <f t="shared" si="0"/>
        <v>-700.567579999999</v>
      </c>
      <c r="K11" s="142">
        <f t="shared" si="0"/>
        <v>476.7356899999995</v>
      </c>
      <c r="L11" s="142">
        <f t="shared" si="0"/>
        <v>-445.4171099999994</v>
      </c>
      <c r="M11" s="146">
        <f t="shared" si="0"/>
        <v>-170.6790000000001</v>
      </c>
    </row>
    <row r="12" spans="1:13" ht="13.5" customHeight="1">
      <c r="A12" s="5"/>
      <c r="B12" s="7"/>
      <c r="C12" s="7"/>
      <c r="D12" s="96"/>
      <c r="E12" s="96"/>
      <c r="F12" s="96"/>
      <c r="G12" s="96"/>
      <c r="H12" s="96"/>
      <c r="I12" s="96"/>
      <c r="J12" s="96"/>
      <c r="K12" s="96"/>
      <c r="L12" s="96"/>
      <c r="M12" s="21"/>
    </row>
    <row r="13" spans="1:13" ht="13.5" customHeight="1">
      <c r="A13" s="5"/>
      <c r="B13" s="7" t="s">
        <v>34</v>
      </c>
      <c r="C13" s="4"/>
      <c r="D13" s="96"/>
      <c r="E13" s="96"/>
      <c r="F13" s="96"/>
      <c r="G13" s="96"/>
      <c r="H13" s="96"/>
      <c r="I13" s="96"/>
      <c r="J13" s="96"/>
      <c r="K13" s="96"/>
      <c r="L13" s="96"/>
      <c r="M13" s="21"/>
    </row>
    <row r="14" spans="1:13" ht="13.5" customHeight="1">
      <c r="A14" s="5"/>
      <c r="B14" s="4"/>
      <c r="C14" s="4" t="s">
        <v>5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161">
        <v>0</v>
      </c>
    </row>
    <row r="15" spans="1:13" ht="13.5" customHeight="1" thickBot="1">
      <c r="A15" s="5"/>
      <c r="B15" s="4"/>
      <c r="C15" s="4" t="s">
        <v>6</v>
      </c>
      <c r="D15" s="47">
        <v>183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163">
        <v>0</v>
      </c>
    </row>
    <row r="16" spans="1:13" ht="13.5" customHeight="1" thickTop="1">
      <c r="A16" s="5"/>
      <c r="B16" s="4"/>
      <c r="C16" s="4" t="s">
        <v>4</v>
      </c>
      <c r="D16" s="97">
        <v>183</v>
      </c>
      <c r="E16" s="97">
        <f aca="true" t="shared" si="1" ref="E16:M16">SUM(E14:E15)</f>
        <v>0</v>
      </c>
      <c r="F16" s="97">
        <f t="shared" si="1"/>
        <v>0</v>
      </c>
      <c r="G16" s="97">
        <f t="shared" si="1"/>
        <v>0</v>
      </c>
      <c r="H16" s="97">
        <f t="shared" si="1"/>
        <v>0</v>
      </c>
      <c r="I16" s="97">
        <f t="shared" si="1"/>
        <v>0</v>
      </c>
      <c r="J16" s="97">
        <f t="shared" si="1"/>
        <v>0</v>
      </c>
      <c r="K16" s="97">
        <f t="shared" si="1"/>
        <v>0</v>
      </c>
      <c r="L16" s="97">
        <f t="shared" si="1"/>
        <v>0</v>
      </c>
      <c r="M16" s="23">
        <f t="shared" si="1"/>
        <v>0</v>
      </c>
    </row>
    <row r="17" spans="1:13" ht="13.5" customHeight="1">
      <c r="A17" s="5"/>
      <c r="B17" s="4"/>
      <c r="C17" s="13"/>
      <c r="D17" s="96"/>
      <c r="E17" s="96"/>
      <c r="F17" s="96"/>
      <c r="G17" s="96"/>
      <c r="H17" s="96"/>
      <c r="I17" s="96"/>
      <c r="J17" s="96"/>
      <c r="K17" s="96"/>
      <c r="L17" s="96"/>
      <c r="M17" s="21"/>
    </row>
    <row r="18" spans="1:13" ht="13.5" customHeight="1">
      <c r="A18" s="12" t="s">
        <v>69</v>
      </c>
      <c r="B18" s="4"/>
      <c r="C18" s="4"/>
      <c r="D18" s="96"/>
      <c r="E18" s="96"/>
      <c r="F18" s="96"/>
      <c r="G18" s="96"/>
      <c r="H18" s="96"/>
      <c r="I18" s="96"/>
      <c r="J18" s="96"/>
      <c r="K18" s="96"/>
      <c r="L18" s="96"/>
      <c r="M18" s="21"/>
    </row>
    <row r="19" spans="1:13" ht="13.5" customHeight="1">
      <c r="A19" s="5"/>
      <c r="B19" s="4" t="s">
        <v>36</v>
      </c>
      <c r="C19" s="4"/>
      <c r="D19" s="96"/>
      <c r="E19" s="96"/>
      <c r="F19" s="96"/>
      <c r="G19" s="96"/>
      <c r="H19" s="96"/>
      <c r="I19" s="96"/>
      <c r="J19" s="96"/>
      <c r="K19" s="96"/>
      <c r="L19" s="96"/>
      <c r="M19" s="21"/>
    </row>
    <row r="20" spans="1:13" ht="13.5" customHeight="1">
      <c r="A20" s="5"/>
      <c r="B20" s="4"/>
      <c r="C20" s="4" t="s">
        <v>71</v>
      </c>
      <c r="D20" s="46">
        <v>3338672.728310399</v>
      </c>
      <c r="E20" s="46">
        <v>3261815.4863780295</v>
      </c>
      <c r="F20" s="46">
        <v>3159984.209418831</v>
      </c>
      <c r="G20" s="46">
        <v>2959559.802</v>
      </c>
      <c r="H20" s="46">
        <v>2863295.60814</v>
      </c>
      <c r="I20" s="46">
        <v>2806948.80874</v>
      </c>
      <c r="J20" s="46">
        <v>2748195.3979622945</v>
      </c>
      <c r="K20" s="46">
        <v>2639544.21498</v>
      </c>
      <c r="L20" s="46">
        <v>2484210.697244581</v>
      </c>
      <c r="M20" s="161">
        <v>2315395.3104965305</v>
      </c>
    </row>
    <row r="21" spans="1:13" ht="13.5" customHeight="1" thickBot="1">
      <c r="A21" s="5"/>
      <c r="B21" s="7"/>
      <c r="C21" s="4" t="s">
        <v>73</v>
      </c>
      <c r="D21" s="47">
        <v>-3446598.750500899</v>
      </c>
      <c r="E21" s="47">
        <v>-3338672.728310399</v>
      </c>
      <c r="F21" s="47">
        <v>-3261815.4863780295</v>
      </c>
      <c r="G21" s="47">
        <v>-3159984.209418831</v>
      </c>
      <c r="H21" s="47">
        <v>-2959559.802</v>
      </c>
      <c r="I21" s="47">
        <v>-2863295.13717</v>
      </c>
      <c r="J21" s="47">
        <v>-2806949.10394</v>
      </c>
      <c r="K21" s="47">
        <v>-2748195.3979622945</v>
      </c>
      <c r="L21" s="47">
        <v>-2639543.9103099997</v>
      </c>
      <c r="M21" s="163">
        <v>-2484210.696854581</v>
      </c>
    </row>
    <row r="22" spans="1:13" ht="13.5" customHeight="1" thickTop="1">
      <c r="A22" s="5"/>
      <c r="B22" s="7"/>
      <c r="C22" s="7" t="s">
        <v>4</v>
      </c>
      <c r="D22" s="142">
        <v>-107926.02219049959</v>
      </c>
      <c r="E22" s="142">
        <f aca="true" t="shared" si="2" ref="E22:M22">SUM(E20:E21)</f>
        <v>-76857.24193236977</v>
      </c>
      <c r="F22" s="142">
        <f t="shared" si="2"/>
        <v>-101831.27695919853</v>
      </c>
      <c r="G22" s="142">
        <f t="shared" si="2"/>
        <v>-200424.4074188308</v>
      </c>
      <c r="H22" s="142">
        <f t="shared" si="2"/>
        <v>-96264.19386</v>
      </c>
      <c r="I22" s="142">
        <f t="shared" si="2"/>
        <v>-56346.32843000023</v>
      </c>
      <c r="J22" s="142">
        <f t="shared" si="2"/>
        <v>-58753.70597770531</v>
      </c>
      <c r="K22" s="142">
        <f t="shared" si="2"/>
        <v>-108651.18298229435</v>
      </c>
      <c r="L22" s="142">
        <f t="shared" si="2"/>
        <v>-155333.21306541888</v>
      </c>
      <c r="M22" s="146">
        <f t="shared" si="2"/>
        <v>-168815.38635805063</v>
      </c>
    </row>
    <row r="23" spans="1:13" ht="13.5" customHeight="1">
      <c r="A23" s="5"/>
      <c r="B23" s="7"/>
      <c r="C23" s="4"/>
      <c r="D23" s="96"/>
      <c r="E23" s="96"/>
      <c r="F23" s="96"/>
      <c r="G23" s="96"/>
      <c r="H23" s="96"/>
      <c r="I23" s="96"/>
      <c r="J23" s="96"/>
      <c r="K23" s="96"/>
      <c r="L23" s="96"/>
      <c r="M23" s="21"/>
    </row>
    <row r="24" spans="1:13" ht="13.5" customHeight="1">
      <c r="A24" s="5"/>
      <c r="B24" s="7" t="s">
        <v>34</v>
      </c>
      <c r="C24" s="4"/>
      <c r="D24" s="96"/>
      <c r="E24" s="96"/>
      <c r="F24" s="96"/>
      <c r="G24" s="96"/>
      <c r="H24" s="96"/>
      <c r="I24" s="96"/>
      <c r="J24" s="96"/>
      <c r="K24" s="96"/>
      <c r="L24" s="96"/>
      <c r="M24" s="21"/>
    </row>
    <row r="25" spans="1:13" ht="13.5" customHeight="1">
      <c r="A25" s="5"/>
      <c r="B25" s="7"/>
      <c r="C25" s="4" t="s">
        <v>71</v>
      </c>
      <c r="D25" s="46">
        <v>-2170.1119999999996</v>
      </c>
      <c r="E25" s="46">
        <v>-2760</v>
      </c>
      <c r="F25" s="46">
        <v>-3131.553</v>
      </c>
      <c r="G25" s="46">
        <v>-3087.7574493350003</v>
      </c>
      <c r="H25" s="46">
        <v>-2360.105759335</v>
      </c>
      <c r="I25" s="46">
        <v>-2669.094</v>
      </c>
      <c r="J25" s="46">
        <v>-2706.65219</v>
      </c>
      <c r="K25" s="46">
        <v>-3459.5816299999997</v>
      </c>
      <c r="L25" s="46">
        <v>-5153.63592825965</v>
      </c>
      <c r="M25" s="161">
        <v>-5164.17488067976</v>
      </c>
    </row>
    <row r="26" spans="1:13" ht="13.5" customHeight="1" thickBot="1">
      <c r="A26" s="5"/>
      <c r="B26" s="7"/>
      <c r="C26" s="4" t="s">
        <v>73</v>
      </c>
      <c r="D26" s="47">
        <v>259813.49321</v>
      </c>
      <c r="E26" s="47">
        <v>2170.1119999999996</v>
      </c>
      <c r="F26" s="47">
        <v>2760</v>
      </c>
      <c r="G26" s="47">
        <v>3131.553</v>
      </c>
      <c r="H26" s="47">
        <v>3087.7574493350003</v>
      </c>
      <c r="I26" s="47">
        <v>2360.027</v>
      </c>
      <c r="J26" s="47">
        <v>2669.0940100000003</v>
      </c>
      <c r="K26" s="47">
        <v>2706.65219</v>
      </c>
      <c r="L26" s="47">
        <v>3459.5816299999997</v>
      </c>
      <c r="M26" s="163">
        <v>5153.63592825965</v>
      </c>
    </row>
    <row r="27" spans="1:13" ht="13.5" customHeight="1" thickTop="1">
      <c r="A27" s="5"/>
      <c r="B27" s="7"/>
      <c r="C27" s="7" t="s">
        <v>4</v>
      </c>
      <c r="D27" s="142">
        <v>257643.38121</v>
      </c>
      <c r="E27" s="142">
        <f aca="true" t="shared" si="3" ref="E27:M27">SUM(E25:E26)</f>
        <v>-589.8880000000004</v>
      </c>
      <c r="F27" s="142">
        <f t="shared" si="3"/>
        <v>-371.5529999999999</v>
      </c>
      <c r="G27" s="142">
        <f t="shared" si="3"/>
        <v>43.79555066499961</v>
      </c>
      <c r="H27" s="142">
        <f t="shared" si="3"/>
        <v>727.6516900000001</v>
      </c>
      <c r="I27" s="142">
        <f t="shared" si="3"/>
        <v>-309.067</v>
      </c>
      <c r="J27" s="142">
        <f t="shared" si="3"/>
        <v>-37.55817999999954</v>
      </c>
      <c r="K27" s="142">
        <f t="shared" si="3"/>
        <v>-752.9294399999999</v>
      </c>
      <c r="L27" s="142">
        <f t="shared" si="3"/>
        <v>-1694.0542982596507</v>
      </c>
      <c r="M27" s="146">
        <f t="shared" si="3"/>
        <v>-10.538952420109126</v>
      </c>
    </row>
    <row r="28" spans="1:13" ht="13.5" customHeight="1">
      <c r="A28" s="5"/>
      <c r="B28" s="7"/>
      <c r="C28" s="7"/>
      <c r="D28" s="96"/>
      <c r="E28" s="96"/>
      <c r="F28" s="96"/>
      <c r="G28" s="96"/>
      <c r="H28" s="96"/>
      <c r="I28" s="96"/>
      <c r="J28" s="96"/>
      <c r="K28" s="96"/>
      <c r="L28" s="96"/>
      <c r="M28" s="21"/>
    </row>
    <row r="29" spans="1:13" ht="13.5" customHeight="1">
      <c r="A29" s="12" t="s">
        <v>70</v>
      </c>
      <c r="B29" s="4"/>
      <c r="C29" s="4"/>
      <c r="D29" s="96"/>
      <c r="E29" s="96"/>
      <c r="F29" s="96"/>
      <c r="G29" s="96"/>
      <c r="H29" s="96"/>
      <c r="I29" s="96"/>
      <c r="J29" s="96"/>
      <c r="K29" s="96"/>
      <c r="L29" s="96"/>
      <c r="M29" s="21"/>
    </row>
    <row r="30" spans="1:13" ht="13.5" customHeight="1">
      <c r="A30" s="12"/>
      <c r="B30" s="4" t="s">
        <v>36</v>
      </c>
      <c r="C30" s="4"/>
      <c r="D30" s="96"/>
      <c r="E30" s="96"/>
      <c r="F30" s="96"/>
      <c r="G30" s="96"/>
      <c r="H30" s="96"/>
      <c r="I30" s="96"/>
      <c r="J30" s="96"/>
      <c r="K30" s="96"/>
      <c r="L30" s="96"/>
      <c r="M30" s="21"/>
    </row>
    <row r="31" spans="1:13" ht="13.5" customHeight="1">
      <c r="A31" s="5"/>
      <c r="B31" s="4"/>
      <c r="C31" s="4" t="s">
        <v>61</v>
      </c>
      <c r="D31" s="46">
        <v>85770.45122000002</v>
      </c>
      <c r="E31" s="46">
        <v>111144.9051446105</v>
      </c>
      <c r="F31" s="46">
        <v>108931.987415126</v>
      </c>
      <c r="G31" s="46">
        <v>99028.02703583201</v>
      </c>
      <c r="H31" s="46">
        <v>95281.20124000001</v>
      </c>
      <c r="I31" s="46">
        <v>84358.05498999999</v>
      </c>
      <c r="J31" s="46">
        <v>80680.00085705353</v>
      </c>
      <c r="K31" s="46">
        <v>77063.43307</v>
      </c>
      <c r="L31" s="46">
        <v>71498.27299999999</v>
      </c>
      <c r="M31" s="161">
        <v>66251.43</v>
      </c>
    </row>
    <row r="32" spans="1:13" ht="13.5" customHeight="1" thickBot="1">
      <c r="A32" s="5"/>
      <c r="B32" s="4"/>
      <c r="C32" s="4" t="s">
        <v>62</v>
      </c>
      <c r="D32" s="47">
        <v>-90473.28927457078</v>
      </c>
      <c r="E32" s="47">
        <v>-85770.45122000002</v>
      </c>
      <c r="F32" s="47">
        <v>-111144.9051446105</v>
      </c>
      <c r="G32" s="47">
        <v>-108931.987415126</v>
      </c>
      <c r="H32" s="47">
        <v>-99028.02703583201</v>
      </c>
      <c r="I32" s="47">
        <v>-95280.72924000002</v>
      </c>
      <c r="J32" s="47">
        <v>-84346.65699</v>
      </c>
      <c r="K32" s="47">
        <v>-80680.00085705353</v>
      </c>
      <c r="L32" s="47">
        <v>-77064.14007</v>
      </c>
      <c r="M32" s="163">
        <v>-71498.27299999999</v>
      </c>
    </row>
    <row r="33" spans="1:13" ht="13.5" customHeight="1" thickTop="1">
      <c r="A33" s="5"/>
      <c r="B33" s="7"/>
      <c r="C33" s="7" t="s">
        <v>4</v>
      </c>
      <c r="D33" s="142">
        <v>-4702.838054570762</v>
      </c>
      <c r="E33" s="142">
        <f>SUM(E31:E32)</f>
        <v>25374.453924610483</v>
      </c>
      <c r="F33" s="142">
        <f>SUM(F31:F32)</f>
        <v>-2212.9177294844994</v>
      </c>
      <c r="G33" s="142">
        <f>SUM(G31:G32)</f>
        <v>-9903.960379293989</v>
      </c>
      <c r="H33" s="142">
        <f aca="true" t="shared" si="4" ref="H33:M33">H31+H32</f>
        <v>-3746.8257958320028</v>
      </c>
      <c r="I33" s="142">
        <f t="shared" si="4"/>
        <v>-10922.674250000025</v>
      </c>
      <c r="J33" s="142">
        <f t="shared" si="4"/>
        <v>-3666.656132946475</v>
      </c>
      <c r="K33" s="142">
        <f t="shared" si="4"/>
        <v>-3616.567787053529</v>
      </c>
      <c r="L33" s="142">
        <f t="shared" si="4"/>
        <v>-5565.8670700000075</v>
      </c>
      <c r="M33" s="146">
        <f t="shared" si="4"/>
        <v>-5246.8429999999935</v>
      </c>
    </row>
    <row r="34" spans="1:13" ht="13.5" customHeight="1">
      <c r="A34" s="5"/>
      <c r="B34" s="7"/>
      <c r="C34" s="7"/>
      <c r="D34" s="96"/>
      <c r="E34" s="96"/>
      <c r="F34" s="96"/>
      <c r="G34" s="96"/>
      <c r="H34" s="96"/>
      <c r="I34" s="96"/>
      <c r="J34" s="96"/>
      <c r="K34" s="96"/>
      <c r="L34" s="96"/>
      <c r="M34" s="21"/>
    </row>
    <row r="35" spans="1:13" ht="13.5" customHeight="1">
      <c r="A35" s="5"/>
      <c r="B35" s="7" t="s">
        <v>34</v>
      </c>
      <c r="C35" s="7"/>
      <c r="D35" s="96"/>
      <c r="E35" s="96"/>
      <c r="F35" s="96"/>
      <c r="G35" s="96"/>
      <c r="H35" s="96"/>
      <c r="I35" s="96"/>
      <c r="J35" s="96"/>
      <c r="K35" s="96"/>
      <c r="L35" s="96"/>
      <c r="M35" s="21"/>
    </row>
    <row r="36" spans="1:13" ht="13.5" customHeight="1">
      <c r="A36" s="5"/>
      <c r="B36" s="7"/>
      <c r="C36" s="4" t="s">
        <v>61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161">
        <v>0</v>
      </c>
    </row>
    <row r="37" spans="1:13" ht="13.5" customHeight="1" thickBot="1">
      <c r="A37" s="5"/>
      <c r="B37" s="7"/>
      <c r="C37" s="4" t="s">
        <v>62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163">
        <v>0</v>
      </c>
    </row>
    <row r="38" spans="1:13" ht="13.5" customHeight="1" thickTop="1">
      <c r="A38" s="5"/>
      <c r="B38" s="7"/>
      <c r="C38" s="7" t="s">
        <v>4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23">
        <v>0</v>
      </c>
    </row>
    <row r="39" spans="1:13" ht="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ht="12">
      <c r="B40" s="7"/>
    </row>
    <row r="41" spans="1:10" ht="15">
      <c r="A41" s="119" t="s">
        <v>317</v>
      </c>
      <c r="B41" s="126"/>
      <c r="C41" s="119"/>
      <c r="D41" s="119"/>
      <c r="E41" s="119"/>
      <c r="F41" s="119"/>
      <c r="J41" s="141"/>
    </row>
    <row r="42" spans="1:2" ht="12">
      <c r="A42" s="11" t="s">
        <v>350</v>
      </c>
      <c r="B42" s="7"/>
    </row>
    <row r="44" spans="1:13" ht="12.75">
      <c r="A44" s="155" t="s">
        <v>150</v>
      </c>
      <c r="B44" s="156"/>
      <c r="C44" s="156"/>
      <c r="D44" s="156"/>
      <c r="E44" s="157" t="s">
        <v>151</v>
      </c>
      <c r="F44" s="156"/>
      <c r="G44" s="156"/>
      <c r="H44" s="214"/>
      <c r="I44" s="212"/>
      <c r="J44" s="212"/>
      <c r="K44" s="212"/>
      <c r="L44" s="212"/>
      <c r="M44" s="213"/>
    </row>
    <row r="45" spans="1:13" ht="12.75">
      <c r="A45" s="132"/>
      <c r="B45" s="131"/>
      <c r="C45" s="131"/>
      <c r="D45" s="134">
        <v>2014</v>
      </c>
      <c r="E45" s="134">
        <v>2013</v>
      </c>
      <c r="F45" s="134">
        <v>2012</v>
      </c>
      <c r="G45" s="134">
        <v>2011</v>
      </c>
      <c r="H45" s="134">
        <v>2010</v>
      </c>
      <c r="I45" s="134">
        <v>2009</v>
      </c>
      <c r="J45" s="134">
        <v>2008</v>
      </c>
      <c r="K45" s="134">
        <v>2007</v>
      </c>
      <c r="L45" s="134">
        <v>2006</v>
      </c>
      <c r="M45" s="136">
        <v>2005</v>
      </c>
    </row>
    <row r="46" spans="1:13" ht="12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6"/>
    </row>
    <row r="47" spans="1:13" ht="12.75">
      <c r="A47" s="101" t="s">
        <v>146</v>
      </c>
      <c r="B47" s="102"/>
      <c r="C47" s="102"/>
      <c r="D47" s="4"/>
      <c r="E47" s="4"/>
      <c r="F47" s="4"/>
      <c r="G47" s="4"/>
      <c r="H47" s="4"/>
      <c r="I47" s="4"/>
      <c r="J47" s="4"/>
      <c r="K47" s="4"/>
      <c r="L47" s="4"/>
      <c r="M47" s="6"/>
    </row>
    <row r="48" spans="1:13" ht="12.75">
      <c r="A48" s="101"/>
      <c r="B48" s="103" t="s">
        <v>36</v>
      </c>
      <c r="C48" s="102"/>
      <c r="D48" s="4"/>
      <c r="E48" s="4"/>
      <c r="F48" s="4"/>
      <c r="G48" s="4"/>
      <c r="H48" s="4"/>
      <c r="I48" s="4"/>
      <c r="J48" s="4"/>
      <c r="K48" s="4"/>
      <c r="L48" s="4"/>
      <c r="M48" s="6"/>
    </row>
    <row r="49" spans="1:13" ht="12">
      <c r="A49" s="104"/>
      <c r="B49" s="102"/>
      <c r="C49" s="102" t="s">
        <v>201</v>
      </c>
      <c r="D49" s="46">
        <v>12303.875300000002</v>
      </c>
      <c r="E49" s="46">
        <v>10944.342</v>
      </c>
      <c r="F49" s="46">
        <v>4225.72499</v>
      </c>
      <c r="G49" s="46">
        <v>5592.423680000001</v>
      </c>
      <c r="H49" s="46">
        <v>5258.5130100000015</v>
      </c>
      <c r="I49" s="46">
        <v>5621.178999999999</v>
      </c>
      <c r="J49" s="46">
        <v>4920.61142</v>
      </c>
      <c r="K49" s="46">
        <v>5397.34711</v>
      </c>
      <c r="L49" s="46">
        <v>4952.110000000001</v>
      </c>
      <c r="M49" s="161">
        <v>4781.4310000000005</v>
      </c>
    </row>
    <row r="50" spans="1:13" ht="12.75" thickBot="1">
      <c r="A50" s="104"/>
      <c r="B50" s="102"/>
      <c r="C50" s="102" t="s">
        <v>202</v>
      </c>
      <c r="D50" s="47">
        <v>-12281.17299</v>
      </c>
      <c r="E50" s="47">
        <v>-12303.875300000002</v>
      </c>
      <c r="F50" s="47">
        <v>-10944.342</v>
      </c>
      <c r="G50" s="47">
        <v>-4225.72499</v>
      </c>
      <c r="H50" s="47">
        <v>-5592.423680000001</v>
      </c>
      <c r="I50" s="47">
        <v>-5248.50299</v>
      </c>
      <c r="J50" s="47">
        <v>-5621.178999999999</v>
      </c>
      <c r="K50" s="47">
        <v>-4920.61142</v>
      </c>
      <c r="L50" s="47">
        <v>-5397.52711</v>
      </c>
      <c r="M50" s="163">
        <v>-4952.110000000001</v>
      </c>
    </row>
    <row r="51" spans="1:13" ht="13.5" thickTop="1">
      <c r="A51" s="104"/>
      <c r="B51" s="103"/>
      <c r="C51" s="103" t="s">
        <v>147</v>
      </c>
      <c r="D51" s="142">
        <v>22.7023100000024</v>
      </c>
      <c r="E51" s="142">
        <f aca="true" t="shared" si="5" ref="E51:M51">SUM(E49:E50)</f>
        <v>-1359.533300000001</v>
      </c>
      <c r="F51" s="142">
        <f t="shared" si="5"/>
        <v>-6718.617010000001</v>
      </c>
      <c r="G51" s="142">
        <f t="shared" si="5"/>
        <v>1366.698690000001</v>
      </c>
      <c r="H51" s="142">
        <f t="shared" si="5"/>
        <v>-333.9106699999993</v>
      </c>
      <c r="I51" s="142">
        <f t="shared" si="5"/>
        <v>372.6760099999992</v>
      </c>
      <c r="J51" s="142">
        <f t="shared" si="5"/>
        <v>-700.567579999999</v>
      </c>
      <c r="K51" s="142">
        <f t="shared" si="5"/>
        <v>476.7356899999995</v>
      </c>
      <c r="L51" s="142">
        <f t="shared" si="5"/>
        <v>-445.4171099999994</v>
      </c>
      <c r="M51" s="146">
        <f t="shared" si="5"/>
        <v>-170.6790000000001</v>
      </c>
    </row>
    <row r="52" spans="1:13" ht="12">
      <c r="A52" s="104"/>
      <c r="B52" s="103"/>
      <c r="C52" s="103"/>
      <c r="D52" s="96"/>
      <c r="E52" s="96"/>
      <c r="F52" s="96"/>
      <c r="G52" s="96"/>
      <c r="H52" s="96"/>
      <c r="I52" s="96"/>
      <c r="J52" s="96"/>
      <c r="K52" s="96"/>
      <c r="L52" s="96"/>
      <c r="M52" s="21"/>
    </row>
    <row r="53" spans="1:13" ht="12">
      <c r="A53" s="104"/>
      <c r="B53" s="103" t="s">
        <v>145</v>
      </c>
      <c r="C53" s="102"/>
      <c r="D53" s="96"/>
      <c r="E53" s="96"/>
      <c r="F53" s="96"/>
      <c r="G53" s="96"/>
      <c r="H53" s="96"/>
      <c r="I53" s="96"/>
      <c r="J53" s="96"/>
      <c r="K53" s="96"/>
      <c r="L53" s="96"/>
      <c r="M53" s="21"/>
    </row>
    <row r="54" spans="1:13" ht="12">
      <c r="A54" s="104"/>
      <c r="B54" s="102"/>
      <c r="C54" s="102" t="s">
        <v>201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161">
        <v>0</v>
      </c>
    </row>
    <row r="55" spans="1:13" ht="12.75" thickBot="1">
      <c r="A55" s="104"/>
      <c r="B55" s="102"/>
      <c r="C55" s="102" t="s">
        <v>202</v>
      </c>
      <c r="D55" s="47">
        <v>183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163">
        <v>0</v>
      </c>
    </row>
    <row r="56" spans="1:13" ht="13.5" thickTop="1">
      <c r="A56" s="104"/>
      <c r="B56" s="102"/>
      <c r="C56" s="102" t="s">
        <v>147</v>
      </c>
      <c r="D56" s="97">
        <v>183</v>
      </c>
      <c r="E56" s="97">
        <f aca="true" t="shared" si="6" ref="E56:M56">SUM(E54:E55)</f>
        <v>0</v>
      </c>
      <c r="F56" s="97">
        <f t="shared" si="6"/>
        <v>0</v>
      </c>
      <c r="G56" s="97">
        <f t="shared" si="6"/>
        <v>0</v>
      </c>
      <c r="H56" s="97">
        <f t="shared" si="6"/>
        <v>0</v>
      </c>
      <c r="I56" s="97">
        <f t="shared" si="6"/>
        <v>0</v>
      </c>
      <c r="J56" s="97">
        <f t="shared" si="6"/>
        <v>0</v>
      </c>
      <c r="K56" s="97">
        <f t="shared" si="6"/>
        <v>0</v>
      </c>
      <c r="L56" s="97">
        <f t="shared" si="6"/>
        <v>0</v>
      </c>
      <c r="M56" s="23">
        <f t="shared" si="6"/>
        <v>0</v>
      </c>
    </row>
    <row r="57" spans="1:13" ht="12">
      <c r="A57" s="104"/>
      <c r="B57" s="102"/>
      <c r="C57" s="105"/>
      <c r="D57" s="96"/>
      <c r="E57" s="96"/>
      <c r="F57" s="96"/>
      <c r="G57" s="96"/>
      <c r="H57" s="96"/>
      <c r="I57" s="96"/>
      <c r="J57" s="96"/>
      <c r="K57" s="96"/>
      <c r="L57" s="96"/>
      <c r="M57" s="21"/>
    </row>
    <row r="58" spans="1:13" ht="12.75">
      <c r="A58" s="101" t="s">
        <v>149</v>
      </c>
      <c r="B58" s="102"/>
      <c r="C58" s="102"/>
      <c r="D58" s="96"/>
      <c r="E58" s="96"/>
      <c r="F58" s="96"/>
      <c r="G58" s="96"/>
      <c r="H58" s="96"/>
      <c r="I58" s="96"/>
      <c r="J58" s="96"/>
      <c r="K58" s="96"/>
      <c r="L58" s="96"/>
      <c r="M58" s="21"/>
    </row>
    <row r="59" spans="1:13" ht="12">
      <c r="A59" s="104"/>
      <c r="B59" s="102" t="s">
        <v>36</v>
      </c>
      <c r="C59" s="102"/>
      <c r="D59" s="96"/>
      <c r="E59" s="96"/>
      <c r="F59" s="96"/>
      <c r="G59" s="96"/>
      <c r="H59" s="96"/>
      <c r="I59" s="96"/>
      <c r="J59" s="96"/>
      <c r="K59" s="96"/>
      <c r="L59" s="96"/>
      <c r="M59" s="21"/>
    </row>
    <row r="60" spans="1:13" ht="12">
      <c r="A60" s="104"/>
      <c r="B60" s="102"/>
      <c r="C60" s="102" t="s">
        <v>203</v>
      </c>
      <c r="D60" s="46">
        <v>3338672.728310399</v>
      </c>
      <c r="E60" s="46">
        <v>3261815.4863780295</v>
      </c>
      <c r="F60" s="46">
        <v>3159984.209418831</v>
      </c>
      <c r="G60" s="46">
        <v>2959559.802</v>
      </c>
      <c r="H60" s="46">
        <v>2863295.60814</v>
      </c>
      <c r="I60" s="46">
        <v>2806948.80874</v>
      </c>
      <c r="J60" s="46">
        <v>2748195.3979622945</v>
      </c>
      <c r="K60" s="46">
        <v>2639544.21498</v>
      </c>
      <c r="L60" s="46">
        <v>2484210.697244581</v>
      </c>
      <c r="M60" s="161">
        <v>2315395.3104965305</v>
      </c>
    </row>
    <row r="61" spans="1:13" ht="12.75" thickBot="1">
      <c r="A61" s="104"/>
      <c r="B61" s="103"/>
      <c r="C61" s="102" t="s">
        <v>204</v>
      </c>
      <c r="D61" s="47">
        <v>-3446598.750500899</v>
      </c>
      <c r="E61" s="47">
        <v>-3338672.728310399</v>
      </c>
      <c r="F61" s="47">
        <v>-3261815.4863780295</v>
      </c>
      <c r="G61" s="47">
        <v>-3159984.209418831</v>
      </c>
      <c r="H61" s="47">
        <v>-2959559.802</v>
      </c>
      <c r="I61" s="47">
        <v>-2863295.13717</v>
      </c>
      <c r="J61" s="47">
        <v>-2806949.10394</v>
      </c>
      <c r="K61" s="47">
        <v>-2748195.3979622945</v>
      </c>
      <c r="L61" s="47">
        <v>-2639543.9103099997</v>
      </c>
      <c r="M61" s="163">
        <v>-2484210.696854581</v>
      </c>
    </row>
    <row r="62" spans="1:13" ht="13.5" thickTop="1">
      <c r="A62" s="104"/>
      <c r="B62" s="103"/>
      <c r="C62" s="103" t="s">
        <v>147</v>
      </c>
      <c r="D62" s="142">
        <v>-107926.02219049959</v>
      </c>
      <c r="E62" s="142">
        <f aca="true" t="shared" si="7" ref="E62:M62">SUM(E60:E61)</f>
        <v>-76857.24193236977</v>
      </c>
      <c r="F62" s="142">
        <f t="shared" si="7"/>
        <v>-101831.27695919853</v>
      </c>
      <c r="G62" s="142">
        <f t="shared" si="7"/>
        <v>-200424.4074188308</v>
      </c>
      <c r="H62" s="142">
        <f t="shared" si="7"/>
        <v>-96264.19386</v>
      </c>
      <c r="I62" s="142">
        <f t="shared" si="7"/>
        <v>-56346.32843000023</v>
      </c>
      <c r="J62" s="142">
        <f t="shared" si="7"/>
        <v>-58753.70597770531</v>
      </c>
      <c r="K62" s="142">
        <f t="shared" si="7"/>
        <v>-108651.18298229435</v>
      </c>
      <c r="L62" s="142">
        <f t="shared" si="7"/>
        <v>-155333.21306541888</v>
      </c>
      <c r="M62" s="146">
        <f t="shared" si="7"/>
        <v>-168815.38635805063</v>
      </c>
    </row>
    <row r="63" spans="1:13" ht="12">
      <c r="A63" s="104"/>
      <c r="B63" s="103"/>
      <c r="C63" s="102"/>
      <c r="D63" s="96"/>
      <c r="E63" s="96"/>
      <c r="F63" s="96"/>
      <c r="G63" s="96"/>
      <c r="H63" s="96"/>
      <c r="I63" s="96"/>
      <c r="J63" s="96"/>
      <c r="K63" s="96"/>
      <c r="L63" s="96"/>
      <c r="M63" s="21"/>
    </row>
    <row r="64" spans="1:13" ht="12">
      <c r="A64" s="104"/>
      <c r="B64" s="103" t="s">
        <v>145</v>
      </c>
      <c r="C64" s="102"/>
      <c r="D64" s="96"/>
      <c r="E64" s="96"/>
      <c r="F64" s="96"/>
      <c r="G64" s="96"/>
      <c r="H64" s="96"/>
      <c r="I64" s="96"/>
      <c r="J64" s="96"/>
      <c r="K64" s="96"/>
      <c r="L64" s="96"/>
      <c r="M64" s="21"/>
    </row>
    <row r="65" spans="1:13" ht="12">
      <c r="A65" s="104"/>
      <c r="B65" s="103"/>
      <c r="C65" s="102" t="s">
        <v>203</v>
      </c>
      <c r="D65" s="46">
        <v>-2170.1119999999996</v>
      </c>
      <c r="E65" s="46">
        <v>-2760</v>
      </c>
      <c r="F65" s="46">
        <v>-3131.553</v>
      </c>
      <c r="G65" s="46">
        <v>-3087.7574493350003</v>
      </c>
      <c r="H65" s="46">
        <v>-2360.105759335</v>
      </c>
      <c r="I65" s="46">
        <v>-2669.094</v>
      </c>
      <c r="J65" s="46">
        <v>-2706.65219</v>
      </c>
      <c r="K65" s="46">
        <v>-3459.5816299999997</v>
      </c>
      <c r="L65" s="46">
        <v>-5153.63592825965</v>
      </c>
      <c r="M65" s="161">
        <v>-5164.17488067976</v>
      </c>
    </row>
    <row r="66" spans="1:13" ht="12.75" thickBot="1">
      <c r="A66" s="104"/>
      <c r="B66" s="103"/>
      <c r="C66" s="102" t="s">
        <v>204</v>
      </c>
      <c r="D66" s="47">
        <v>259813.49321</v>
      </c>
      <c r="E66" s="47">
        <v>2170.1119999999996</v>
      </c>
      <c r="F66" s="47">
        <v>2760</v>
      </c>
      <c r="G66" s="47">
        <v>3131.553</v>
      </c>
      <c r="H66" s="47">
        <v>3087.7574493350003</v>
      </c>
      <c r="I66" s="47">
        <v>2360.027</v>
      </c>
      <c r="J66" s="47">
        <v>2669.0940100000003</v>
      </c>
      <c r="K66" s="47">
        <v>2706.65219</v>
      </c>
      <c r="L66" s="47">
        <v>3459.5816299999997</v>
      </c>
      <c r="M66" s="163">
        <v>5153.63592825965</v>
      </c>
    </row>
    <row r="67" spans="1:13" ht="13.5" thickTop="1">
      <c r="A67" s="104"/>
      <c r="B67" s="103"/>
      <c r="C67" s="103" t="s">
        <v>147</v>
      </c>
      <c r="D67" s="142">
        <v>257643.38121</v>
      </c>
      <c r="E67" s="142">
        <f aca="true" t="shared" si="8" ref="E67:M67">SUM(E65:E66)</f>
        <v>-589.8880000000004</v>
      </c>
      <c r="F67" s="142">
        <f t="shared" si="8"/>
        <v>-371.5529999999999</v>
      </c>
      <c r="G67" s="142">
        <f t="shared" si="8"/>
        <v>43.79555066499961</v>
      </c>
      <c r="H67" s="142">
        <f t="shared" si="8"/>
        <v>727.6516900000001</v>
      </c>
      <c r="I67" s="142">
        <f t="shared" si="8"/>
        <v>-309.067</v>
      </c>
      <c r="J67" s="142">
        <f t="shared" si="8"/>
        <v>-37.55817999999954</v>
      </c>
      <c r="K67" s="142">
        <f t="shared" si="8"/>
        <v>-752.9294399999999</v>
      </c>
      <c r="L67" s="142">
        <f t="shared" si="8"/>
        <v>-1694.0542982596507</v>
      </c>
      <c r="M67" s="146">
        <f t="shared" si="8"/>
        <v>-10.538952420109126</v>
      </c>
    </row>
    <row r="68" spans="1:13" ht="12">
      <c r="A68" s="104"/>
      <c r="B68" s="103"/>
      <c r="C68" s="103"/>
      <c r="D68" s="96"/>
      <c r="E68" s="96"/>
      <c r="F68" s="96"/>
      <c r="G68" s="96"/>
      <c r="H68" s="96"/>
      <c r="I68" s="96"/>
      <c r="J68" s="96"/>
      <c r="K68" s="96"/>
      <c r="L68" s="96"/>
      <c r="M68" s="21"/>
    </row>
    <row r="69" spans="1:13" ht="12.75">
      <c r="A69" s="101" t="s">
        <v>153</v>
      </c>
      <c r="B69" s="102"/>
      <c r="C69" s="102"/>
      <c r="D69" s="96"/>
      <c r="E69" s="96"/>
      <c r="F69" s="96"/>
      <c r="G69" s="96"/>
      <c r="H69" s="96"/>
      <c r="I69" s="96"/>
      <c r="J69" s="96"/>
      <c r="K69" s="96"/>
      <c r="L69" s="96"/>
      <c r="M69" s="21"/>
    </row>
    <row r="70" spans="1:13" ht="12.75">
      <c r="A70" s="101"/>
      <c r="B70" s="102" t="s">
        <v>36</v>
      </c>
      <c r="C70" s="102"/>
      <c r="D70" s="96"/>
      <c r="E70" s="96"/>
      <c r="F70" s="96"/>
      <c r="G70" s="96"/>
      <c r="H70" s="96"/>
      <c r="I70" s="96"/>
      <c r="J70" s="96"/>
      <c r="K70" s="96"/>
      <c r="L70" s="96"/>
      <c r="M70" s="21"/>
    </row>
    <row r="71" spans="1:13" ht="12">
      <c r="A71" s="104"/>
      <c r="B71" s="102"/>
      <c r="C71" s="102" t="s">
        <v>205</v>
      </c>
      <c r="D71" s="46">
        <v>85770.45122000002</v>
      </c>
      <c r="E71" s="46">
        <v>111144.9051446105</v>
      </c>
      <c r="F71" s="46">
        <v>108931.987415126</v>
      </c>
      <c r="G71" s="46">
        <v>99028.02703583201</v>
      </c>
      <c r="H71" s="46">
        <v>95281.20124000001</v>
      </c>
      <c r="I71" s="46">
        <v>84358.05498999999</v>
      </c>
      <c r="J71" s="46">
        <v>80680.00085705353</v>
      </c>
      <c r="K71" s="46">
        <v>77063.43307</v>
      </c>
      <c r="L71" s="46">
        <v>71498.27299999999</v>
      </c>
      <c r="M71" s="161">
        <v>66251.43</v>
      </c>
    </row>
    <row r="72" spans="1:13" ht="12.75" thickBot="1">
      <c r="A72" s="104"/>
      <c r="B72" s="102"/>
      <c r="C72" s="102" t="s">
        <v>206</v>
      </c>
      <c r="D72" s="47">
        <v>-90473.28927457078</v>
      </c>
      <c r="E72" s="47">
        <v>-85770.45122000002</v>
      </c>
      <c r="F72" s="47">
        <v>-111144.9051446105</v>
      </c>
      <c r="G72" s="47">
        <v>-108931.987415126</v>
      </c>
      <c r="H72" s="47">
        <v>-99028.02703583201</v>
      </c>
      <c r="I72" s="47">
        <v>-95280.72924000002</v>
      </c>
      <c r="J72" s="47">
        <v>-84346.65699</v>
      </c>
      <c r="K72" s="47">
        <v>-80680.00085705353</v>
      </c>
      <c r="L72" s="47">
        <v>-77064.14007</v>
      </c>
      <c r="M72" s="163">
        <v>-71498.27299999999</v>
      </c>
    </row>
    <row r="73" spans="1:13" ht="13.5" thickTop="1">
      <c r="A73" s="104"/>
      <c r="B73" s="103"/>
      <c r="C73" s="103" t="s">
        <v>147</v>
      </c>
      <c r="D73" s="142">
        <v>-4702.838054570762</v>
      </c>
      <c r="E73" s="142">
        <f>SUM(E71:E72)</f>
        <v>25374.453924610483</v>
      </c>
      <c r="F73" s="142">
        <f>SUM(F71:F72)</f>
        <v>-2212.9177294844994</v>
      </c>
      <c r="G73" s="142">
        <f>SUM(G71:G72)</f>
        <v>-9903.960379293989</v>
      </c>
      <c r="H73" s="142">
        <f aca="true" t="shared" si="9" ref="H73:M73">H71+H72</f>
        <v>-3746.8257958320028</v>
      </c>
      <c r="I73" s="142">
        <f t="shared" si="9"/>
        <v>-10922.674250000025</v>
      </c>
      <c r="J73" s="142">
        <f t="shared" si="9"/>
        <v>-3666.656132946475</v>
      </c>
      <c r="K73" s="142">
        <f t="shared" si="9"/>
        <v>-3616.567787053529</v>
      </c>
      <c r="L73" s="142">
        <f t="shared" si="9"/>
        <v>-5565.8670700000075</v>
      </c>
      <c r="M73" s="146">
        <f t="shared" si="9"/>
        <v>-5246.8429999999935</v>
      </c>
    </row>
    <row r="74" spans="1:13" ht="12">
      <c r="A74" s="104"/>
      <c r="B74" s="103"/>
      <c r="C74" s="103"/>
      <c r="D74" s="96"/>
      <c r="E74" s="96"/>
      <c r="F74" s="96"/>
      <c r="G74" s="96"/>
      <c r="H74" s="96"/>
      <c r="I74" s="96"/>
      <c r="J74" s="96"/>
      <c r="K74" s="96"/>
      <c r="L74" s="96"/>
      <c r="M74" s="21"/>
    </row>
    <row r="75" spans="1:13" ht="12">
      <c r="A75" s="104"/>
      <c r="B75" s="103" t="s">
        <v>145</v>
      </c>
      <c r="C75" s="103"/>
      <c r="D75" s="96"/>
      <c r="E75" s="96"/>
      <c r="F75" s="96"/>
      <c r="G75" s="96"/>
      <c r="H75" s="96"/>
      <c r="I75" s="96"/>
      <c r="J75" s="96"/>
      <c r="K75" s="96"/>
      <c r="L75" s="96"/>
      <c r="M75" s="21"/>
    </row>
    <row r="76" spans="1:13" ht="12">
      <c r="A76" s="104"/>
      <c r="B76" s="103"/>
      <c r="C76" s="102" t="s">
        <v>205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161">
        <v>0</v>
      </c>
    </row>
    <row r="77" spans="1:13" ht="12.75" thickBot="1">
      <c r="A77" s="104"/>
      <c r="B77" s="103"/>
      <c r="C77" s="102" t="s">
        <v>206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163">
        <v>0</v>
      </c>
    </row>
    <row r="78" spans="1:13" ht="13.5" thickTop="1">
      <c r="A78" s="104"/>
      <c r="B78" s="103"/>
      <c r="C78" s="103" t="s">
        <v>147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23">
        <v>0</v>
      </c>
    </row>
    <row r="79" spans="1:13" ht="1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0"/>
    </row>
  </sheetData>
  <sheetProtection/>
  <mergeCells count="2">
    <mergeCell ref="H4:M4"/>
    <mergeCell ref="H44:M4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4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90" zoomScaleNormal="90" zoomScalePageLayoutView="0" workbookViewId="0" topLeftCell="A1">
      <selection activeCell="A2" sqref="A2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87.66015625" style="11" customWidth="1"/>
    <col min="4" max="4" width="19" style="11" customWidth="1"/>
    <col min="5" max="5" width="20.66015625" style="11" customWidth="1"/>
    <col min="6" max="6" width="21.16015625" style="11" customWidth="1"/>
    <col min="7" max="7" width="16" style="11" customWidth="1"/>
    <col min="8" max="13" width="15.83203125" style="11" customWidth="1"/>
    <col min="14" max="16384" width="9.33203125" style="11" customWidth="1"/>
  </cols>
  <sheetData>
    <row r="1" spans="1:4" ht="15">
      <c r="A1" s="119" t="s">
        <v>319</v>
      </c>
      <c r="B1" s="119"/>
      <c r="C1" s="119"/>
      <c r="D1" s="119"/>
    </row>
    <row r="2" s="120" customFormat="1" ht="12">
      <c r="A2" s="120" t="s">
        <v>349</v>
      </c>
    </row>
    <row r="3" spans="1:4" ht="12.75">
      <c r="A3" s="115"/>
      <c r="B3"/>
      <c r="C3"/>
      <c r="D3"/>
    </row>
    <row r="4" spans="1:13" ht="12.75">
      <c r="A4" s="155" t="s">
        <v>142</v>
      </c>
      <c r="B4" s="156"/>
      <c r="C4" s="156"/>
      <c r="D4" s="156"/>
      <c r="E4" s="157" t="s">
        <v>68</v>
      </c>
      <c r="F4" s="156"/>
      <c r="G4" s="156"/>
      <c r="H4" s="212"/>
      <c r="I4" s="212"/>
      <c r="J4" s="212"/>
      <c r="K4" s="212"/>
      <c r="L4" s="212"/>
      <c r="M4" s="213"/>
    </row>
    <row r="5" spans="1:13" ht="12.75">
      <c r="A5" s="132"/>
      <c r="B5" s="131"/>
      <c r="C5" s="131"/>
      <c r="D5" s="134">
        <v>2014</v>
      </c>
      <c r="E5" s="134">
        <v>2013</v>
      </c>
      <c r="F5" s="134">
        <v>2012</v>
      </c>
      <c r="G5" s="134">
        <v>2011</v>
      </c>
      <c r="H5" s="134">
        <v>2010</v>
      </c>
      <c r="I5" s="134">
        <v>2009</v>
      </c>
      <c r="J5" s="134">
        <v>2008</v>
      </c>
      <c r="K5" s="134">
        <v>2007</v>
      </c>
      <c r="L5" s="134">
        <v>2006</v>
      </c>
      <c r="M5" s="136">
        <v>2005</v>
      </c>
    </row>
    <row r="6" spans="1:13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12.75">
      <c r="A7" s="12" t="s">
        <v>78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2.75">
      <c r="A8" s="12"/>
      <c r="B8" s="4" t="s">
        <v>96</v>
      </c>
      <c r="C8" s="4"/>
      <c r="D8" s="4"/>
      <c r="E8" s="4"/>
      <c r="F8" s="4"/>
      <c r="G8" s="4"/>
      <c r="H8" s="4"/>
      <c r="I8" s="4"/>
      <c r="J8" s="4"/>
      <c r="K8" s="4"/>
      <c r="L8" s="4"/>
      <c r="M8" s="6"/>
    </row>
    <row r="9" spans="1:16" ht="12">
      <c r="A9" s="5"/>
      <c r="B9" s="4"/>
      <c r="C9" s="7" t="s">
        <v>320</v>
      </c>
      <c r="D9" s="46">
        <v>-2065.7379974869687</v>
      </c>
      <c r="E9" s="46">
        <v>-4292.35396446406</v>
      </c>
      <c r="F9" s="46">
        <v>-4098.27359734902</v>
      </c>
      <c r="G9" s="46">
        <v>-3798.10866671674</v>
      </c>
      <c r="H9" s="46">
        <v>-2670.948977265265</v>
      </c>
      <c r="I9" s="46">
        <v>-2716.301521369715</v>
      </c>
      <c r="J9" s="46">
        <v>-2803.7519547065144</v>
      </c>
      <c r="K9" s="46">
        <v>-2746.8663767135304</v>
      </c>
      <c r="L9" s="46">
        <v>-2442.11242</v>
      </c>
      <c r="M9" s="161">
        <v>-2004.458635606965</v>
      </c>
      <c r="O9" s="15"/>
      <c r="P9" s="16"/>
    </row>
    <row r="10" spans="1:16" ht="12.75" thickBot="1">
      <c r="A10" s="5"/>
      <c r="B10" s="4"/>
      <c r="C10" s="4" t="s">
        <v>46</v>
      </c>
      <c r="D10" s="47">
        <v>-37448.731153995905</v>
      </c>
      <c r="E10" s="47">
        <v>-37086.790384883854</v>
      </c>
      <c r="F10" s="47">
        <v>-35183.56777285756</v>
      </c>
      <c r="G10" s="47">
        <v>-33415.21737102268</v>
      </c>
      <c r="H10" s="47">
        <v>-32307.543960684732</v>
      </c>
      <c r="I10" s="47">
        <v>-30530.830558905287</v>
      </c>
      <c r="J10" s="47">
        <v>-29175.869010869766</v>
      </c>
      <c r="K10" s="47">
        <v>-26981.364753286474</v>
      </c>
      <c r="L10" s="47">
        <v>-29534.18705278913</v>
      </c>
      <c r="M10" s="163">
        <v>-27589.663283281276</v>
      </c>
      <c r="O10" s="15"/>
      <c r="P10" s="16"/>
    </row>
    <row r="11" spans="1:16" ht="13.5" thickTop="1">
      <c r="A11" s="5"/>
      <c r="B11" s="4"/>
      <c r="C11" s="4" t="s">
        <v>4</v>
      </c>
      <c r="D11" s="142">
        <v>-39514.469151482874</v>
      </c>
      <c r="E11" s="142">
        <f aca="true" t="shared" si="0" ref="E11:M11">SUM(E9:E10)</f>
        <v>-41379.14434934792</v>
      </c>
      <c r="F11" s="142">
        <f t="shared" si="0"/>
        <v>-39281.84137020658</v>
      </c>
      <c r="G11" s="142">
        <f t="shared" si="0"/>
        <v>-37213.32603773942</v>
      </c>
      <c r="H11" s="142">
        <f t="shared" si="0"/>
        <v>-34978.492937949995</v>
      </c>
      <c r="I11" s="142">
        <f t="shared" si="0"/>
        <v>-33247.132080275005</v>
      </c>
      <c r="J11" s="142">
        <f t="shared" si="0"/>
        <v>-31979.62096557628</v>
      </c>
      <c r="K11" s="142">
        <f t="shared" si="0"/>
        <v>-29728.231130000004</v>
      </c>
      <c r="L11" s="142">
        <f t="shared" si="0"/>
        <v>-31976.29947278913</v>
      </c>
      <c r="M11" s="146">
        <f t="shared" si="0"/>
        <v>-29594.12191888824</v>
      </c>
      <c r="O11" s="15"/>
      <c r="P11" s="16"/>
    </row>
    <row r="12" spans="1:13" ht="12">
      <c r="A12" s="5"/>
      <c r="B12" s="4"/>
      <c r="C12" s="4"/>
      <c r="D12" s="96"/>
      <c r="E12" s="96"/>
      <c r="F12" s="96"/>
      <c r="G12" s="96"/>
      <c r="H12" s="96"/>
      <c r="I12" s="96"/>
      <c r="J12" s="96"/>
      <c r="K12" s="96"/>
      <c r="L12" s="96"/>
      <c r="M12" s="21"/>
    </row>
    <row r="13" spans="1:13" ht="12">
      <c r="A13" s="5"/>
      <c r="B13" s="4" t="s">
        <v>59</v>
      </c>
      <c r="C13" s="4"/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161">
        <v>0</v>
      </c>
    </row>
    <row r="14" spans="1:13" ht="12">
      <c r="A14" s="5"/>
      <c r="B14" s="4" t="s">
        <v>97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</row>
    <row r="15" spans="1:13" ht="12">
      <c r="A15" s="5"/>
      <c r="B15" s="4"/>
      <c r="C15" s="7" t="s">
        <v>58</v>
      </c>
      <c r="D15" s="46">
        <v>-40944.18541848428</v>
      </c>
      <c r="E15" s="46">
        <v>-39425.13783069317</v>
      </c>
      <c r="F15" s="46">
        <v>-42362.678539839675</v>
      </c>
      <c r="G15" s="46">
        <v>-38946.17668417703</v>
      </c>
      <c r="H15" s="46">
        <v>-38996.39234356322</v>
      </c>
      <c r="I15" s="46">
        <v>-38008.170962100005</v>
      </c>
      <c r="J15" s="46">
        <v>-35615.77513461282</v>
      </c>
      <c r="K15" s="46">
        <v>-30636.889808817126</v>
      </c>
      <c r="L15" s="46">
        <v>-24896.805234448522</v>
      </c>
      <c r="M15" s="161">
        <v>-24435.483555466002</v>
      </c>
    </row>
    <row r="16" spans="1:13" ht="12.75" thickBot="1">
      <c r="A16" s="5"/>
      <c r="B16" s="4"/>
      <c r="C16" s="7" t="s">
        <v>98</v>
      </c>
      <c r="D16" s="47">
        <v>-3325.73281</v>
      </c>
      <c r="E16" s="47">
        <v>-3204.1721</v>
      </c>
      <c r="F16" s="47">
        <v>-2742.9164699999997</v>
      </c>
      <c r="G16" s="47">
        <v>-3118.45877</v>
      </c>
      <c r="H16" s="47">
        <v>-2160.822</v>
      </c>
      <c r="I16" s="47">
        <v>-3341.9762100000003</v>
      </c>
      <c r="J16" s="47">
        <v>-1843.93823</v>
      </c>
      <c r="K16" s="47">
        <v>-2750.0409999999997</v>
      </c>
      <c r="L16" s="47">
        <v>-2508.48</v>
      </c>
      <c r="M16" s="163">
        <v>-2064.2129999999997</v>
      </c>
    </row>
    <row r="17" spans="1:13" ht="13.5" thickTop="1">
      <c r="A17" s="5"/>
      <c r="B17" s="4"/>
      <c r="C17" s="4" t="s">
        <v>4</v>
      </c>
      <c r="D17" s="142">
        <v>-44269.91822848428</v>
      </c>
      <c r="E17" s="142">
        <f aca="true" t="shared" si="1" ref="E17:M17">SUM(E15:E16)</f>
        <v>-42629.30993069317</v>
      </c>
      <c r="F17" s="142">
        <f t="shared" si="1"/>
        <v>-45105.59500983967</v>
      </c>
      <c r="G17" s="142">
        <f t="shared" si="1"/>
        <v>-42064.63545417703</v>
      </c>
      <c r="H17" s="142">
        <f t="shared" si="1"/>
        <v>-41157.21434356322</v>
      </c>
      <c r="I17" s="142">
        <f t="shared" si="1"/>
        <v>-41350.147172100005</v>
      </c>
      <c r="J17" s="142">
        <f t="shared" si="1"/>
        <v>-37459.71336461282</v>
      </c>
      <c r="K17" s="142">
        <f t="shared" si="1"/>
        <v>-33386.930808817124</v>
      </c>
      <c r="L17" s="142">
        <f t="shared" si="1"/>
        <v>-27405.28523444852</v>
      </c>
      <c r="M17" s="146">
        <f t="shared" si="1"/>
        <v>-26499.696555466002</v>
      </c>
    </row>
    <row r="18" spans="1:13" ht="12">
      <c r="A18" s="5"/>
      <c r="B18" s="4"/>
      <c r="C18" s="4"/>
      <c r="D18" s="96"/>
      <c r="E18" s="96"/>
      <c r="F18" s="96"/>
      <c r="G18" s="96"/>
      <c r="H18" s="96"/>
      <c r="I18" s="96"/>
      <c r="J18" s="96"/>
      <c r="K18" s="96"/>
      <c r="L18" s="96"/>
      <c r="M18" s="21"/>
    </row>
    <row r="19" spans="1:13" ht="12">
      <c r="A19" s="5"/>
      <c r="B19" s="4" t="s">
        <v>100</v>
      </c>
      <c r="C19" s="7"/>
      <c r="D19" s="46">
        <v>6098.712060000001</v>
      </c>
      <c r="E19" s="46">
        <v>6957.48544</v>
      </c>
      <c r="F19" s="46">
        <v>22318.06801</v>
      </c>
      <c r="G19" s="46">
        <v>19018.80434</v>
      </c>
      <c r="H19" s="46">
        <v>19262.61201</v>
      </c>
      <c r="I19" s="46">
        <v>14853.057239999996</v>
      </c>
      <c r="J19" s="46">
        <v>14633.973310000001</v>
      </c>
      <c r="K19" s="46">
        <v>13414.71315</v>
      </c>
      <c r="L19" s="46">
        <v>11252.061549999999</v>
      </c>
      <c r="M19" s="161">
        <v>9904.598539999999</v>
      </c>
    </row>
    <row r="20" spans="1:15" ht="12">
      <c r="A20" s="5"/>
      <c r="B20" s="4" t="s">
        <v>16</v>
      </c>
      <c r="C20" s="4"/>
      <c r="D20" s="46">
        <v>-18044.039628193474</v>
      </c>
      <c r="E20" s="46">
        <v>-13416.668829962615</v>
      </c>
      <c r="F20" s="46">
        <v>-19068.26059594815</v>
      </c>
      <c r="G20" s="46">
        <v>-16205.564589207386</v>
      </c>
      <c r="H20" s="46">
        <v>-16759.030997503218</v>
      </c>
      <c r="I20" s="46">
        <v>-16682.57534566</v>
      </c>
      <c r="J20" s="46">
        <v>-20751.58343561367</v>
      </c>
      <c r="K20" s="46">
        <v>-18477.071818817105</v>
      </c>
      <c r="L20" s="46">
        <v>-22471.042312223257</v>
      </c>
      <c r="M20" s="161">
        <v>-19250.69065187924</v>
      </c>
      <c r="O20" s="15"/>
    </row>
    <row r="21" spans="1:13" ht="12">
      <c r="A21" s="5"/>
      <c r="B21" s="7" t="s">
        <v>101</v>
      </c>
      <c r="C21" s="4"/>
      <c r="D21" s="46">
        <v>648.122260296903</v>
      </c>
      <c r="E21" s="46">
        <v>556.310965036311</v>
      </c>
      <c r="F21" s="46">
        <v>486.252720868914</v>
      </c>
      <c r="G21" s="46">
        <v>594.762449596437</v>
      </c>
      <c r="H21" s="46">
        <v>557.3074799999999</v>
      </c>
      <c r="I21" s="46">
        <v>634.3563399999999</v>
      </c>
      <c r="J21" s="46">
        <v>538.928203603435</v>
      </c>
      <c r="K21" s="46">
        <v>541.894933627727</v>
      </c>
      <c r="L21" s="46">
        <v>614.62173</v>
      </c>
      <c r="M21" s="161">
        <v>638.452</v>
      </c>
    </row>
    <row r="22" spans="1:14" s="4" customFormat="1" ht="12.75" thickBot="1">
      <c r="A22" s="5"/>
      <c r="B22" s="4" t="s">
        <v>60</v>
      </c>
      <c r="D22" s="47">
        <v>-3318.9501376842095</v>
      </c>
      <c r="E22" s="47">
        <v>-3131.2024544267297</v>
      </c>
      <c r="F22" s="47">
        <v>-3917.8900664255843</v>
      </c>
      <c r="G22" s="47">
        <v>-2844.5358708146596</v>
      </c>
      <c r="H22" s="47">
        <v>-2415.251002793566</v>
      </c>
      <c r="I22" s="47">
        <v>-1119.06537</v>
      </c>
      <c r="J22" s="47">
        <v>-2419.1260389972235</v>
      </c>
      <c r="K22" s="47">
        <v>-2672.0037523657775</v>
      </c>
      <c r="L22" s="47">
        <v>-1795.30398</v>
      </c>
      <c r="M22" s="163">
        <v>-1667.52246</v>
      </c>
      <c r="N22" s="11"/>
    </row>
    <row r="23" spans="1:15" ht="13.5" thickTop="1">
      <c r="A23" s="5"/>
      <c r="B23" s="7" t="s">
        <v>4</v>
      </c>
      <c r="C23" s="4"/>
      <c r="D23" s="142">
        <v>-98400.54282554793</v>
      </c>
      <c r="E23" s="142">
        <f aca="true" t="shared" si="2" ref="E23:M23">E11+E17+E19+E20+E21+E22</f>
        <v>-93042.52915939412</v>
      </c>
      <c r="F23" s="142">
        <f t="shared" si="2"/>
        <v>-84569.26631155107</v>
      </c>
      <c r="G23" s="142">
        <f t="shared" si="2"/>
        <v>-78714.49516234203</v>
      </c>
      <c r="H23" s="142">
        <f t="shared" si="2"/>
        <v>-75490.06979180999</v>
      </c>
      <c r="I23" s="142">
        <f t="shared" si="2"/>
        <v>-76911.50638803502</v>
      </c>
      <c r="J23" s="142">
        <f t="shared" si="2"/>
        <v>-77437.14229119655</v>
      </c>
      <c r="K23" s="142">
        <f t="shared" si="2"/>
        <v>-70307.62942637228</v>
      </c>
      <c r="L23" s="142">
        <f t="shared" si="2"/>
        <v>-71781.24771946091</v>
      </c>
      <c r="M23" s="146">
        <f t="shared" si="2"/>
        <v>-66468.98104623347</v>
      </c>
      <c r="O23" s="15"/>
    </row>
    <row r="24" spans="1:13" ht="1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6" spans="3:7" ht="12">
      <c r="C26" s="52"/>
      <c r="D26" s="52"/>
      <c r="E26" s="52"/>
      <c r="F26" s="52"/>
      <c r="G26" s="52"/>
    </row>
    <row r="28" spans="1:5" ht="15">
      <c r="A28" s="127" t="s">
        <v>318</v>
      </c>
      <c r="E28" s="141"/>
    </row>
    <row r="29" ht="12">
      <c r="A29" s="11" t="s">
        <v>350</v>
      </c>
    </row>
    <row r="31" spans="1:13" ht="12.75">
      <c r="A31" s="155" t="s">
        <v>150</v>
      </c>
      <c r="B31" s="156"/>
      <c r="C31" s="156"/>
      <c r="D31" s="156"/>
      <c r="E31" s="157" t="s">
        <v>151</v>
      </c>
      <c r="F31" s="156"/>
      <c r="G31" s="156"/>
      <c r="H31" s="214"/>
      <c r="I31" s="212"/>
      <c r="J31" s="212"/>
      <c r="K31" s="212"/>
      <c r="L31" s="212"/>
      <c r="M31" s="213"/>
    </row>
    <row r="32" spans="1:13" ht="12.75">
      <c r="A32" s="132"/>
      <c r="B32" s="131"/>
      <c r="C32" s="131"/>
      <c r="D32" s="134">
        <v>2014</v>
      </c>
      <c r="E32" s="134">
        <v>2013</v>
      </c>
      <c r="F32" s="134">
        <v>2012</v>
      </c>
      <c r="G32" s="134">
        <v>2011</v>
      </c>
      <c r="H32" s="134">
        <v>2010</v>
      </c>
      <c r="I32" s="134">
        <v>2009</v>
      </c>
      <c r="J32" s="134">
        <v>2008</v>
      </c>
      <c r="K32" s="134">
        <v>2007</v>
      </c>
      <c r="L32" s="134">
        <v>2006</v>
      </c>
      <c r="M32" s="136">
        <v>2005</v>
      </c>
    </row>
    <row r="33" spans="1:13" ht="1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</row>
    <row r="34" spans="1:13" ht="12.75">
      <c r="A34" s="101" t="s">
        <v>207</v>
      </c>
      <c r="B34" s="102"/>
      <c r="C34" s="102"/>
      <c r="D34" s="4"/>
      <c r="E34" s="4"/>
      <c r="F34" s="4"/>
      <c r="G34" s="4"/>
      <c r="H34" s="4"/>
      <c r="I34" s="4"/>
      <c r="J34" s="4"/>
      <c r="K34" s="4"/>
      <c r="L34" s="4"/>
      <c r="M34" s="6"/>
    </row>
    <row r="35" spans="1:13" ht="12.75">
      <c r="A35" s="101"/>
      <c r="B35" s="102" t="s">
        <v>208</v>
      </c>
      <c r="C35" s="102"/>
      <c r="D35" s="4"/>
      <c r="E35" s="4"/>
      <c r="F35" s="4"/>
      <c r="G35" s="4"/>
      <c r="H35" s="4"/>
      <c r="I35" s="4"/>
      <c r="J35" s="4"/>
      <c r="K35" s="4"/>
      <c r="L35" s="4"/>
      <c r="M35" s="6"/>
    </row>
    <row r="36" spans="1:13" ht="12.75">
      <c r="A36" s="104"/>
      <c r="B36" s="168"/>
      <c r="C36" s="103" t="s">
        <v>321</v>
      </c>
      <c r="D36" s="46">
        <v>-2065.7379974869687</v>
      </c>
      <c r="E36" s="46">
        <v>-4292.35396446406</v>
      </c>
      <c r="F36" s="46">
        <v>-4098.27359734902</v>
      </c>
      <c r="G36" s="46">
        <v>-3798.10866671674</v>
      </c>
      <c r="H36" s="46">
        <v>-2670.948977265265</v>
      </c>
      <c r="I36" s="46">
        <v>-2716.301521369715</v>
      </c>
      <c r="J36" s="46">
        <v>-2803.7519547065144</v>
      </c>
      <c r="K36" s="46">
        <v>-2746.8663767135304</v>
      </c>
      <c r="L36" s="46">
        <v>-2442.11242</v>
      </c>
      <c r="M36" s="161">
        <v>-2004.458635606965</v>
      </c>
    </row>
    <row r="37" spans="1:13" ht="13.5" thickBot="1">
      <c r="A37" s="104"/>
      <c r="B37" s="168"/>
      <c r="C37" s="102" t="s">
        <v>209</v>
      </c>
      <c r="D37" s="47">
        <v>-37448.731153995905</v>
      </c>
      <c r="E37" s="47">
        <v>-37086.790384883854</v>
      </c>
      <c r="F37" s="47">
        <v>-35183.56777285756</v>
      </c>
      <c r="G37" s="47">
        <v>-33415.21737102268</v>
      </c>
      <c r="H37" s="47">
        <v>-32307.543960684732</v>
      </c>
      <c r="I37" s="47">
        <v>-30530.830558905287</v>
      </c>
      <c r="J37" s="47">
        <v>-29175.869010869766</v>
      </c>
      <c r="K37" s="47">
        <v>-26981.364753286474</v>
      </c>
      <c r="L37" s="47">
        <v>-29534.18705278913</v>
      </c>
      <c r="M37" s="163">
        <v>-27589.663283281276</v>
      </c>
    </row>
    <row r="38" spans="1:13" ht="13.5" thickTop="1">
      <c r="A38" s="104"/>
      <c r="B38" s="168"/>
      <c r="C38" s="102" t="s">
        <v>147</v>
      </c>
      <c r="D38" s="142">
        <v>-39514.469151482874</v>
      </c>
      <c r="E38" s="142">
        <f aca="true" t="shared" si="3" ref="E38:M38">SUM(E36:E37)</f>
        <v>-41379.14434934792</v>
      </c>
      <c r="F38" s="142">
        <f t="shared" si="3"/>
        <v>-39281.84137020658</v>
      </c>
      <c r="G38" s="142">
        <f t="shared" si="3"/>
        <v>-37213.32603773942</v>
      </c>
      <c r="H38" s="142">
        <f t="shared" si="3"/>
        <v>-34978.492937949995</v>
      </c>
      <c r="I38" s="142">
        <f t="shared" si="3"/>
        <v>-33247.132080275005</v>
      </c>
      <c r="J38" s="142">
        <f t="shared" si="3"/>
        <v>-31979.62096557628</v>
      </c>
      <c r="K38" s="142">
        <f t="shared" si="3"/>
        <v>-29728.231130000004</v>
      </c>
      <c r="L38" s="142">
        <f t="shared" si="3"/>
        <v>-31976.29947278913</v>
      </c>
      <c r="M38" s="146">
        <f t="shared" si="3"/>
        <v>-29594.12191888824</v>
      </c>
    </row>
    <row r="39" spans="1:13" ht="12.75">
      <c r="A39" s="104"/>
      <c r="B39" s="168"/>
      <c r="C39" s="168"/>
      <c r="D39" s="96"/>
      <c r="E39" s="96"/>
      <c r="F39" s="96"/>
      <c r="G39" s="96"/>
      <c r="H39" s="96"/>
      <c r="I39" s="96"/>
      <c r="J39" s="96"/>
      <c r="K39" s="96"/>
      <c r="L39" s="96"/>
      <c r="M39" s="21"/>
    </row>
    <row r="40" spans="1:13" ht="12">
      <c r="A40" s="104"/>
      <c r="B40" s="102" t="s">
        <v>210</v>
      </c>
      <c r="C40" s="102"/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161">
        <v>0</v>
      </c>
    </row>
    <row r="41" spans="1:13" ht="12">
      <c r="A41" s="104"/>
      <c r="B41" s="102" t="s">
        <v>211</v>
      </c>
      <c r="C41" s="102"/>
      <c r="D41" s="4"/>
      <c r="E41" s="4"/>
      <c r="F41" s="4"/>
      <c r="G41" s="4"/>
      <c r="H41" s="4"/>
      <c r="I41" s="4"/>
      <c r="J41" s="4"/>
      <c r="K41" s="4"/>
      <c r="L41" s="4"/>
      <c r="M41" s="6"/>
    </row>
    <row r="42" spans="1:13" ht="12.75">
      <c r="A42" s="104"/>
      <c r="B42" s="168"/>
      <c r="C42" s="103" t="s">
        <v>212</v>
      </c>
      <c r="D42" s="46">
        <v>-40944.18541848428</v>
      </c>
      <c r="E42" s="46">
        <v>-39425.13783069317</v>
      </c>
      <c r="F42" s="46">
        <v>-42362.678539839675</v>
      </c>
      <c r="G42" s="46">
        <v>-38946.17668417703</v>
      </c>
      <c r="H42" s="46">
        <v>-38996.39234356322</v>
      </c>
      <c r="I42" s="46">
        <v>-38008.170962100005</v>
      </c>
      <c r="J42" s="46">
        <v>-35615.77513461282</v>
      </c>
      <c r="K42" s="46">
        <v>-30636.889808817126</v>
      </c>
      <c r="L42" s="46">
        <v>-24896.805234448522</v>
      </c>
      <c r="M42" s="161">
        <v>-24435.483555466002</v>
      </c>
    </row>
    <row r="43" spans="1:13" ht="13.5" thickBot="1">
      <c r="A43" s="104"/>
      <c r="B43" s="168"/>
      <c r="C43" s="103" t="s">
        <v>213</v>
      </c>
      <c r="D43" s="47">
        <v>-3325.73281</v>
      </c>
      <c r="E43" s="47">
        <v>-3204.1721</v>
      </c>
      <c r="F43" s="47">
        <v>-2742.9164699999997</v>
      </c>
      <c r="G43" s="47">
        <v>-3118.45877</v>
      </c>
      <c r="H43" s="47">
        <v>-2160.822</v>
      </c>
      <c r="I43" s="47">
        <v>-3341.9762100000003</v>
      </c>
      <c r="J43" s="47">
        <v>-1843.93823</v>
      </c>
      <c r="K43" s="47">
        <v>-2750.0409999999997</v>
      </c>
      <c r="L43" s="47">
        <v>-2508.48</v>
      </c>
      <c r="M43" s="163">
        <v>-2064.2129999999997</v>
      </c>
    </row>
    <row r="44" spans="1:13" ht="13.5" thickTop="1">
      <c r="A44" s="104"/>
      <c r="B44" s="168"/>
      <c r="C44" s="102" t="s">
        <v>147</v>
      </c>
      <c r="D44" s="142">
        <v>-44269.91822848428</v>
      </c>
      <c r="E44" s="142">
        <f aca="true" t="shared" si="4" ref="E44:M44">SUM(E42:E43)</f>
        <v>-42629.30993069317</v>
      </c>
      <c r="F44" s="142">
        <f t="shared" si="4"/>
        <v>-45105.59500983967</v>
      </c>
      <c r="G44" s="142">
        <f t="shared" si="4"/>
        <v>-42064.63545417703</v>
      </c>
      <c r="H44" s="142">
        <f t="shared" si="4"/>
        <v>-41157.21434356322</v>
      </c>
      <c r="I44" s="142">
        <f t="shared" si="4"/>
        <v>-41350.147172100005</v>
      </c>
      <c r="J44" s="142">
        <f t="shared" si="4"/>
        <v>-37459.71336461282</v>
      </c>
      <c r="K44" s="142">
        <f t="shared" si="4"/>
        <v>-33386.930808817124</v>
      </c>
      <c r="L44" s="142">
        <f t="shared" si="4"/>
        <v>-27405.28523444852</v>
      </c>
      <c r="M44" s="146">
        <f t="shared" si="4"/>
        <v>-26499.696555466002</v>
      </c>
    </row>
    <row r="45" spans="1:13" ht="12.75">
      <c r="A45" s="104"/>
      <c r="B45" s="168"/>
      <c r="C45" s="168"/>
      <c r="D45" s="96"/>
      <c r="E45" s="96"/>
      <c r="F45" s="96"/>
      <c r="G45" s="96"/>
      <c r="H45" s="96"/>
      <c r="I45" s="96"/>
      <c r="J45" s="96"/>
      <c r="K45" s="96"/>
      <c r="L45" s="96"/>
      <c r="M45" s="21"/>
    </row>
    <row r="46" spans="1:13" ht="12">
      <c r="A46" s="104"/>
      <c r="B46" s="103" t="s">
        <v>214</v>
      </c>
      <c r="C46" s="102"/>
      <c r="D46" s="46">
        <v>6098.712060000001</v>
      </c>
      <c r="E46" s="46">
        <v>6957.48544</v>
      </c>
      <c r="F46" s="46">
        <v>22318.06801</v>
      </c>
      <c r="G46" s="46">
        <v>19018.80434</v>
      </c>
      <c r="H46" s="46">
        <v>19262.61201</v>
      </c>
      <c r="I46" s="46">
        <v>14853.057239999996</v>
      </c>
      <c r="J46" s="46">
        <v>14633.973310000001</v>
      </c>
      <c r="K46" s="46">
        <v>13414.71315</v>
      </c>
      <c r="L46" s="46">
        <v>11252.061549999999</v>
      </c>
      <c r="M46" s="161">
        <v>9904.598539999999</v>
      </c>
    </row>
    <row r="47" spans="1:13" ht="12">
      <c r="A47" s="104"/>
      <c r="B47" s="102" t="s">
        <v>215</v>
      </c>
      <c r="C47" s="102"/>
      <c r="D47" s="46">
        <v>-18044.039628193474</v>
      </c>
      <c r="E47" s="46">
        <v>-13416.668829962615</v>
      </c>
      <c r="F47" s="46">
        <v>-19068.26059594815</v>
      </c>
      <c r="G47" s="46">
        <v>-16205.564589207386</v>
      </c>
      <c r="H47" s="46">
        <v>-16759.030997503218</v>
      </c>
      <c r="I47" s="46">
        <v>-16682.57534566</v>
      </c>
      <c r="J47" s="46">
        <v>-20751.58343561367</v>
      </c>
      <c r="K47" s="46">
        <v>-18477.071818817105</v>
      </c>
      <c r="L47" s="46">
        <v>-22471.042312223257</v>
      </c>
      <c r="M47" s="161">
        <v>-19250.69065187924</v>
      </c>
    </row>
    <row r="48" spans="1:13" ht="12">
      <c r="A48" s="104"/>
      <c r="B48" s="103" t="s">
        <v>216</v>
      </c>
      <c r="C48" s="102"/>
      <c r="D48" s="46">
        <v>648.122260296903</v>
      </c>
      <c r="E48" s="46">
        <v>556.310965036311</v>
      </c>
      <c r="F48" s="46">
        <v>486.252720868914</v>
      </c>
      <c r="G48" s="46">
        <v>594.762449596437</v>
      </c>
      <c r="H48" s="46">
        <v>557.3074799999999</v>
      </c>
      <c r="I48" s="46">
        <v>634.3563399999999</v>
      </c>
      <c r="J48" s="46">
        <v>538.928203603435</v>
      </c>
      <c r="K48" s="46">
        <v>541.894933627727</v>
      </c>
      <c r="L48" s="46">
        <v>614.62173</v>
      </c>
      <c r="M48" s="161">
        <v>638.452</v>
      </c>
    </row>
    <row r="49" spans="1:13" ht="12.75" thickBot="1">
      <c r="A49" s="104"/>
      <c r="B49" s="102" t="s">
        <v>217</v>
      </c>
      <c r="C49" s="102"/>
      <c r="D49" s="47">
        <v>-3318.9501376842095</v>
      </c>
      <c r="E49" s="47">
        <v>-3131.2024544267297</v>
      </c>
      <c r="F49" s="47">
        <v>-3917.8900664255843</v>
      </c>
      <c r="G49" s="47">
        <v>-2844.5358708146596</v>
      </c>
      <c r="H49" s="47">
        <v>-2415.251002793566</v>
      </c>
      <c r="I49" s="47">
        <v>-1119.06537</v>
      </c>
      <c r="J49" s="47">
        <v>-2419.1260389972235</v>
      </c>
      <c r="K49" s="47">
        <v>-2672.0037523657775</v>
      </c>
      <c r="L49" s="47">
        <v>-1795.30398</v>
      </c>
      <c r="M49" s="163">
        <v>-1667.52246</v>
      </c>
    </row>
    <row r="50" spans="1:13" ht="13.5" thickTop="1">
      <c r="A50" s="104"/>
      <c r="B50" s="103" t="s">
        <v>147</v>
      </c>
      <c r="C50" s="102"/>
      <c r="D50" s="142">
        <v>-98400.54282554793</v>
      </c>
      <c r="E50" s="142">
        <f aca="true" t="shared" si="5" ref="E50:M50">E38+E44+E46+E47+E48+E49</f>
        <v>-93042.52915939412</v>
      </c>
      <c r="F50" s="142">
        <f t="shared" si="5"/>
        <v>-84569.26631155107</v>
      </c>
      <c r="G50" s="142">
        <f t="shared" si="5"/>
        <v>-78714.49516234203</v>
      </c>
      <c r="H50" s="142">
        <f t="shared" si="5"/>
        <v>-75490.06979180999</v>
      </c>
      <c r="I50" s="142">
        <f t="shared" si="5"/>
        <v>-76911.50638803502</v>
      </c>
      <c r="J50" s="142">
        <f t="shared" si="5"/>
        <v>-77437.14229119655</v>
      </c>
      <c r="K50" s="142">
        <f t="shared" si="5"/>
        <v>-70307.62942637228</v>
      </c>
      <c r="L50" s="142">
        <f t="shared" si="5"/>
        <v>-71781.24771946091</v>
      </c>
      <c r="M50" s="146">
        <f t="shared" si="5"/>
        <v>-66468.98104623347</v>
      </c>
    </row>
    <row r="51" spans="1:13" ht="1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</row>
    <row r="53" spans="3:7" ht="12">
      <c r="C53" s="52"/>
      <c r="D53" s="52"/>
      <c r="E53" s="52"/>
      <c r="F53" s="52"/>
      <c r="G53" s="52"/>
    </row>
  </sheetData>
  <sheetProtection/>
  <mergeCells count="2">
    <mergeCell ref="H4:M4"/>
    <mergeCell ref="H31:M31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4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6"/>
  <sheetViews>
    <sheetView zoomScale="90" zoomScaleNormal="90" zoomScalePageLayoutView="0" workbookViewId="0" topLeftCell="A1">
      <selection activeCell="A3" sqref="A3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40.83203125" style="11" customWidth="1"/>
    <col min="4" max="14" width="15.83203125" style="11" customWidth="1"/>
    <col min="15" max="15" width="19.33203125" style="11" customWidth="1"/>
    <col min="16" max="16384" width="9.33203125" style="11" customWidth="1"/>
  </cols>
  <sheetData>
    <row r="1" spans="1:5" ht="15">
      <c r="A1" s="119" t="s">
        <v>322</v>
      </c>
      <c r="B1" s="119"/>
      <c r="C1" s="119"/>
      <c r="D1" s="119"/>
      <c r="E1" s="119"/>
    </row>
    <row r="2" s="123" customFormat="1" ht="12">
      <c r="A2" s="123" t="s">
        <v>349</v>
      </c>
    </row>
    <row r="4" spans="1:15" ht="12.75">
      <c r="A4" s="155" t="s">
        <v>142</v>
      </c>
      <c r="B4" s="156"/>
      <c r="C4" s="156"/>
      <c r="D4" s="157" t="s">
        <v>68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5"/>
    </row>
    <row r="5" spans="1:15" ht="12.75">
      <c r="A5" s="132"/>
      <c r="B5" s="131"/>
      <c r="C5" s="131"/>
      <c r="D5" s="134">
        <v>2004</v>
      </c>
      <c r="E5" s="134">
        <v>2005</v>
      </c>
      <c r="F5" s="134">
        <v>2006</v>
      </c>
      <c r="G5" s="134">
        <v>2007</v>
      </c>
      <c r="H5" s="134">
        <v>2008</v>
      </c>
      <c r="I5" s="134">
        <v>2009</v>
      </c>
      <c r="J5" s="134">
        <v>2010</v>
      </c>
      <c r="K5" s="134">
        <v>2011</v>
      </c>
      <c r="L5" s="134">
        <v>2012</v>
      </c>
      <c r="M5" s="134">
        <v>2013</v>
      </c>
      <c r="N5" s="134">
        <v>2014</v>
      </c>
      <c r="O5" s="136" t="s">
        <v>256</v>
      </c>
    </row>
    <row r="6" spans="1:15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0"/>
    </row>
    <row r="7" spans="1:15" ht="12.75">
      <c r="A7" s="12" t="s">
        <v>323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0"/>
    </row>
    <row r="8" spans="1:15" ht="12.75">
      <c r="A8" s="12"/>
      <c r="B8" s="4"/>
      <c r="C8" s="7" t="s">
        <v>352</v>
      </c>
      <c r="D8" s="46"/>
      <c r="E8" s="46">
        <v>70890.18483280945</v>
      </c>
      <c r="F8" s="46">
        <v>405.3180587114622</v>
      </c>
      <c r="G8" s="46">
        <v>-211.195127233406</v>
      </c>
      <c r="H8" s="46">
        <v>-288.36360805097036</v>
      </c>
      <c r="I8" s="46">
        <v>-517.8080998081568</v>
      </c>
      <c r="J8" s="46">
        <v>-156.25570600666583</v>
      </c>
      <c r="K8" s="46">
        <v>-11.28930131208623</v>
      </c>
      <c r="L8" s="46">
        <v>815.9522826577879</v>
      </c>
      <c r="M8" s="46">
        <v>215.91601200509712</v>
      </c>
      <c r="N8" s="46">
        <v>203.67095334734185</v>
      </c>
      <c r="O8" s="62"/>
    </row>
    <row r="9" spans="1:15" ht="12.75">
      <c r="A9" s="5"/>
      <c r="B9" s="4"/>
      <c r="C9" s="78">
        <v>2005</v>
      </c>
      <c r="D9" s="50">
        <v>3769.7542119150617</v>
      </c>
      <c r="E9" s="46">
        <v>484577.0369842001</v>
      </c>
      <c r="F9" s="46">
        <v>95616.0911349502</v>
      </c>
      <c r="G9" s="46">
        <v>323.71940385653664</v>
      </c>
      <c r="H9" s="46">
        <v>-199.7567178593294</v>
      </c>
      <c r="I9" s="46">
        <v>-192.4559391534776</v>
      </c>
      <c r="J9" s="46">
        <v>-62.786333725234876</v>
      </c>
      <c r="K9" s="46">
        <v>-56.24377676110445</v>
      </c>
      <c r="L9" s="46">
        <v>1.9009956894132318</v>
      </c>
      <c r="M9" s="46">
        <v>1.7419425755043902</v>
      </c>
      <c r="N9" s="46">
        <v>0.432591904721333</v>
      </c>
      <c r="O9" s="146">
        <f>SUM(D9:N9)</f>
        <v>583779.4344975926</v>
      </c>
    </row>
    <row r="10" spans="1:15" ht="12.75">
      <c r="A10" s="5"/>
      <c r="B10" s="4"/>
      <c r="C10" s="78">
        <v>2006</v>
      </c>
      <c r="D10" s="80"/>
      <c r="E10" s="50">
        <v>3786.5687637793794</v>
      </c>
      <c r="F10" s="46">
        <v>507168.755398098</v>
      </c>
      <c r="G10" s="46">
        <v>83657.65738738995</v>
      </c>
      <c r="H10" s="46">
        <v>1577.0819626168418</v>
      </c>
      <c r="I10" s="46">
        <v>-229.4548185034042</v>
      </c>
      <c r="J10" s="46">
        <v>709.4417847836093</v>
      </c>
      <c r="K10" s="46">
        <v>98.1052665993967</v>
      </c>
      <c r="L10" s="46">
        <v>81.9150502983491</v>
      </c>
      <c r="M10" s="46">
        <v>9.68335653915127</v>
      </c>
      <c r="N10" s="46">
        <v>-10.202908269031132</v>
      </c>
      <c r="O10" s="146">
        <f aca="true" t="shared" si="0" ref="O10:O19">SUM(E10:N10)</f>
        <v>596849.5512433323</v>
      </c>
    </row>
    <row r="11" spans="1:15" ht="12.75">
      <c r="A11" s="5"/>
      <c r="B11" s="4"/>
      <c r="C11" s="78">
        <v>2007</v>
      </c>
      <c r="D11" s="80"/>
      <c r="E11" s="207"/>
      <c r="F11" s="50">
        <v>4620.779903122448</v>
      </c>
      <c r="G11" s="46">
        <v>502323.7381419497</v>
      </c>
      <c r="H11" s="46">
        <v>61731.73374854989</v>
      </c>
      <c r="I11" s="46">
        <v>946.6133743966438</v>
      </c>
      <c r="J11" s="46">
        <v>583.2138664899761</v>
      </c>
      <c r="K11" s="46">
        <v>372.34553080482334</v>
      </c>
      <c r="L11" s="46">
        <v>36.9512223585192</v>
      </c>
      <c r="M11" s="46">
        <v>-32.2368072559358</v>
      </c>
      <c r="N11" s="46">
        <v>-456.6624241530213</v>
      </c>
      <c r="O11" s="146">
        <f t="shared" si="0"/>
        <v>570126.476556263</v>
      </c>
    </row>
    <row r="12" spans="1:15" ht="12.75">
      <c r="A12" s="5"/>
      <c r="B12" s="7"/>
      <c r="C12" s="78">
        <v>2008</v>
      </c>
      <c r="D12" s="78"/>
      <c r="E12" s="96"/>
      <c r="F12" s="96"/>
      <c r="G12" s="50">
        <v>4194.128851707562</v>
      </c>
      <c r="H12" s="46">
        <v>521873.85893635</v>
      </c>
      <c r="I12" s="46">
        <v>56268.291301669284</v>
      </c>
      <c r="J12" s="46">
        <v>1169.13787363759</v>
      </c>
      <c r="K12" s="46">
        <v>404.05236092163864</v>
      </c>
      <c r="L12" s="46">
        <v>160.89316215215743</v>
      </c>
      <c r="M12" s="46">
        <v>-20.58321815633141</v>
      </c>
      <c r="N12" s="46">
        <v>-303.17731810103356</v>
      </c>
      <c r="O12" s="146">
        <f t="shared" si="0"/>
        <v>583746.6019501808</v>
      </c>
    </row>
    <row r="13" spans="1:15" ht="12.75">
      <c r="A13" s="5"/>
      <c r="B13" s="7"/>
      <c r="C13" s="78">
        <v>2009</v>
      </c>
      <c r="D13" s="78"/>
      <c r="E13" s="96"/>
      <c r="F13" s="96"/>
      <c r="G13" s="96"/>
      <c r="H13" s="50">
        <v>7776.16930621102</v>
      </c>
      <c r="I13" s="46">
        <v>502317.60468164214</v>
      </c>
      <c r="J13" s="46">
        <v>38176.94604256053</v>
      </c>
      <c r="K13" s="46">
        <v>3242.369076139063</v>
      </c>
      <c r="L13" s="46">
        <v>133.22005432149697</v>
      </c>
      <c r="M13" s="46">
        <v>17.437104559447906</v>
      </c>
      <c r="N13" s="46">
        <v>-48.01046176639984</v>
      </c>
      <c r="O13" s="146">
        <f t="shared" si="0"/>
        <v>551615.7358036673</v>
      </c>
    </row>
    <row r="14" spans="1:15" ht="12.75">
      <c r="A14" s="12"/>
      <c r="B14" s="7"/>
      <c r="C14" s="78">
        <v>2010</v>
      </c>
      <c r="D14" s="78"/>
      <c r="E14" s="96"/>
      <c r="F14" s="96"/>
      <c r="G14" s="96"/>
      <c r="H14" s="96"/>
      <c r="I14" s="50">
        <v>3720.2033242859125</v>
      </c>
      <c r="J14" s="46">
        <v>490329.7823789334</v>
      </c>
      <c r="K14" s="46">
        <v>77229.46579989408</v>
      </c>
      <c r="L14" s="46">
        <v>1723.0582686705839</v>
      </c>
      <c r="M14" s="46">
        <v>153.30719110886852</v>
      </c>
      <c r="N14" s="46">
        <v>97.97994289862937</v>
      </c>
      <c r="O14" s="146">
        <f t="shared" si="0"/>
        <v>573253.7969057914</v>
      </c>
    </row>
    <row r="15" spans="1:15" ht="12.75">
      <c r="A15" s="5"/>
      <c r="B15" s="7"/>
      <c r="C15" s="78">
        <v>2011</v>
      </c>
      <c r="D15" s="78"/>
      <c r="E15" s="96"/>
      <c r="F15" s="96"/>
      <c r="G15" s="96"/>
      <c r="H15" s="96"/>
      <c r="I15" s="96"/>
      <c r="J15" s="50">
        <v>4304.725920329609</v>
      </c>
      <c r="K15" s="46">
        <v>484928.4295428108</v>
      </c>
      <c r="L15" s="46">
        <v>71822.26749495686</v>
      </c>
      <c r="M15" s="46">
        <v>224.2259913536927</v>
      </c>
      <c r="N15" s="46">
        <v>1094.554757777915</v>
      </c>
      <c r="O15" s="146">
        <f t="shared" si="0"/>
        <v>562374.203707229</v>
      </c>
    </row>
    <row r="16" spans="1:15" ht="12.75">
      <c r="A16" s="5"/>
      <c r="B16" s="7"/>
      <c r="C16" s="78">
        <v>2012</v>
      </c>
      <c r="D16" s="78"/>
      <c r="E16" s="96"/>
      <c r="F16" s="96"/>
      <c r="G16" s="96"/>
      <c r="H16" s="96"/>
      <c r="I16" s="96"/>
      <c r="J16" s="96"/>
      <c r="K16" s="50">
        <v>3519.2175900000007</v>
      </c>
      <c r="L16" s="46">
        <v>531230.938038982</v>
      </c>
      <c r="M16" s="46">
        <v>49526.233925455614</v>
      </c>
      <c r="N16" s="46">
        <v>2783.517511922134</v>
      </c>
      <c r="O16" s="146">
        <f t="shared" si="0"/>
        <v>587059.9070663598</v>
      </c>
    </row>
    <row r="17" spans="1:15" ht="12.75">
      <c r="A17" s="5"/>
      <c r="B17" s="7"/>
      <c r="C17" s="78">
        <v>2013</v>
      </c>
      <c r="D17" s="78"/>
      <c r="E17" s="96"/>
      <c r="F17" s="96"/>
      <c r="G17" s="96"/>
      <c r="H17" s="96"/>
      <c r="I17" s="96"/>
      <c r="J17" s="96"/>
      <c r="K17" s="96"/>
      <c r="L17" s="50">
        <v>13249.791729999999</v>
      </c>
      <c r="M17" s="46">
        <v>518549.01712228986</v>
      </c>
      <c r="N17" s="46">
        <v>42561.54313691107</v>
      </c>
      <c r="O17" s="146">
        <f t="shared" si="0"/>
        <v>574360.351989201</v>
      </c>
    </row>
    <row r="18" spans="1:15" ht="11.25" customHeight="1">
      <c r="A18" s="5"/>
      <c r="B18" s="7"/>
      <c r="C18" s="78">
        <v>2014</v>
      </c>
      <c r="D18" s="78"/>
      <c r="E18" s="96"/>
      <c r="F18" s="96"/>
      <c r="G18" s="96"/>
      <c r="H18" s="96"/>
      <c r="I18" s="96"/>
      <c r="J18" s="96"/>
      <c r="K18" s="96"/>
      <c r="L18" s="96"/>
      <c r="M18" s="49">
        <v>14471.617930000002</v>
      </c>
      <c r="N18" s="46">
        <v>543085.8323771108</v>
      </c>
      <c r="O18" s="146">
        <f t="shared" si="0"/>
        <v>557557.4503071108</v>
      </c>
    </row>
    <row r="19" spans="1:15" ht="11.25" customHeight="1">
      <c r="A19" s="5"/>
      <c r="B19" s="7"/>
      <c r="C19" s="78">
        <v>2015</v>
      </c>
      <c r="D19" s="78"/>
      <c r="E19" s="96"/>
      <c r="F19" s="96"/>
      <c r="G19" s="96"/>
      <c r="H19" s="96"/>
      <c r="I19" s="96"/>
      <c r="J19" s="96"/>
      <c r="K19" s="96"/>
      <c r="L19" s="96"/>
      <c r="M19" s="59"/>
      <c r="N19" s="49">
        <v>18155.45071</v>
      </c>
      <c r="O19" s="146">
        <f t="shared" si="0"/>
        <v>18155.45071</v>
      </c>
    </row>
    <row r="20" spans="1:15" ht="3.75" customHeight="1" thickBot="1">
      <c r="A20" s="5"/>
      <c r="B20" s="7"/>
      <c r="C20" s="78"/>
      <c r="D20" s="7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62"/>
    </row>
    <row r="21" spans="1:15" ht="13.5" thickTop="1">
      <c r="A21" s="5"/>
      <c r="B21" s="7" t="s">
        <v>4</v>
      </c>
      <c r="C21" s="78"/>
      <c r="D21" s="96"/>
      <c r="E21" s="142">
        <f aca="true" t="shared" si="1" ref="E21:M21">SUM(E8:E19)</f>
        <v>559253.790580789</v>
      </c>
      <c r="F21" s="142">
        <f t="shared" si="1"/>
        <v>607810.9444948821</v>
      </c>
      <c r="G21" s="142">
        <f t="shared" si="1"/>
        <v>590288.0486576704</v>
      </c>
      <c r="H21" s="142">
        <f t="shared" si="1"/>
        <v>592470.7236278175</v>
      </c>
      <c r="I21" s="142">
        <f t="shared" si="1"/>
        <v>562312.993824529</v>
      </c>
      <c r="J21" s="142">
        <f t="shared" si="1"/>
        <v>535054.2058270028</v>
      </c>
      <c r="K21" s="142">
        <f t="shared" si="1"/>
        <v>569726.4520890967</v>
      </c>
      <c r="L21" s="142">
        <f t="shared" si="1"/>
        <v>619256.8883000872</v>
      </c>
      <c r="M21" s="142">
        <f t="shared" si="1"/>
        <v>583116.360550475</v>
      </c>
      <c r="N21" s="142">
        <f>SUM(N8:N19)</f>
        <v>607164.9288695832</v>
      </c>
      <c r="O21" s="62"/>
    </row>
    <row r="22" spans="1:15" ht="12">
      <c r="A22" s="5"/>
      <c r="B22" s="4"/>
      <c r="C22" s="4"/>
      <c r="D22" s="4"/>
      <c r="E22" s="96"/>
      <c r="F22" s="96"/>
      <c r="G22" s="96"/>
      <c r="H22" s="96"/>
      <c r="I22" s="96"/>
      <c r="J22" s="96"/>
      <c r="K22" s="96"/>
      <c r="L22" s="96"/>
      <c r="M22" s="96"/>
      <c r="N22" s="61"/>
      <c r="O22" s="62"/>
    </row>
    <row r="23" spans="1:15" ht="12.75">
      <c r="A23" s="12" t="s">
        <v>324</v>
      </c>
      <c r="B23" s="4"/>
      <c r="C23" s="4"/>
      <c r="D23" s="4"/>
      <c r="E23" s="96"/>
      <c r="F23" s="96"/>
      <c r="G23" s="96"/>
      <c r="H23" s="96"/>
      <c r="I23" s="96"/>
      <c r="J23" s="96"/>
      <c r="K23" s="96"/>
      <c r="L23" s="96"/>
      <c r="M23" s="96"/>
      <c r="N23" s="61"/>
      <c r="O23" s="62"/>
    </row>
    <row r="24" spans="1:15" ht="12.75">
      <c r="A24" s="12"/>
      <c r="B24" s="4"/>
      <c r="C24" s="7" t="s">
        <v>352</v>
      </c>
      <c r="D24" s="7"/>
      <c r="E24" s="46">
        <v>13896.636211336297</v>
      </c>
      <c r="F24" s="46">
        <v>18523.357121005498</v>
      </c>
      <c r="G24" s="46">
        <v>27776.82378630407</v>
      </c>
      <c r="H24" s="46">
        <v>21954.023367959046</v>
      </c>
      <c r="I24" s="46">
        <v>12232.93361122693</v>
      </c>
      <c r="J24" s="46">
        <v>-296.97617076326515</v>
      </c>
      <c r="K24" s="46">
        <v>-2273.861401921537</v>
      </c>
      <c r="L24" s="46">
        <v>-17206.03932099248</v>
      </c>
      <c r="M24" s="46">
        <v>-13986.400827805905</v>
      </c>
      <c r="N24" s="46">
        <v>-15923.893210897686</v>
      </c>
      <c r="O24" s="62"/>
    </row>
    <row r="25" spans="1:15" ht="12.75">
      <c r="A25" s="5"/>
      <c r="B25" s="4"/>
      <c r="C25" s="78">
        <v>2005</v>
      </c>
      <c r="D25" s="78"/>
      <c r="E25" s="46">
        <v>10826.1909017631</v>
      </c>
      <c r="F25" s="46">
        <v>7208.652420720164</v>
      </c>
      <c r="G25" s="46">
        <v>4896.479282752749</v>
      </c>
      <c r="H25" s="46">
        <v>3022.682703472208</v>
      </c>
      <c r="I25" s="46">
        <v>1826.6526040512956</v>
      </c>
      <c r="J25" s="46">
        <v>211.23499966717787</v>
      </c>
      <c r="K25" s="46">
        <v>231.8385034614393</v>
      </c>
      <c r="L25" s="46">
        <v>-1520.7406499888234</v>
      </c>
      <c r="M25" s="46">
        <v>-1230.1618218764136</v>
      </c>
      <c r="N25" s="46">
        <v>-1394.0067299249683</v>
      </c>
      <c r="O25" s="146">
        <f>SUM(E25:N25)</f>
        <v>24078.822214097927</v>
      </c>
    </row>
    <row r="26" spans="1:15" ht="12.75">
      <c r="A26" s="5"/>
      <c r="B26" s="4"/>
      <c r="C26" s="78">
        <v>2006</v>
      </c>
      <c r="D26" s="78"/>
      <c r="E26" s="96"/>
      <c r="F26" s="46">
        <v>13110.911933140473</v>
      </c>
      <c r="G26" s="46">
        <v>8131.89970119695</v>
      </c>
      <c r="H26" s="46">
        <v>4149.242890837422</v>
      </c>
      <c r="I26" s="46">
        <v>2092.750589471808</v>
      </c>
      <c r="J26" s="46">
        <v>588.2787187298044</v>
      </c>
      <c r="K26" s="46">
        <v>507.6253309475404</v>
      </c>
      <c r="L26" s="46">
        <v>-1342.6516008267845</v>
      </c>
      <c r="M26" s="46">
        <v>-1103.5035335313073</v>
      </c>
      <c r="N26" s="46">
        <v>-1321.2583611693635</v>
      </c>
      <c r="O26" s="146">
        <f aca="true" t="shared" si="2" ref="O26:O34">SUM(E26:N26)</f>
        <v>24813.29566879655</v>
      </c>
    </row>
    <row r="27" spans="1:15" ht="12.75">
      <c r="A27" s="5"/>
      <c r="B27" s="4"/>
      <c r="C27" s="78">
        <v>2007</v>
      </c>
      <c r="D27" s="78"/>
      <c r="E27" s="96"/>
      <c r="F27" s="46"/>
      <c r="G27" s="46">
        <v>14263.660466286905</v>
      </c>
      <c r="H27" s="46">
        <v>7608.141637304643</v>
      </c>
      <c r="I27" s="46">
        <v>3714.5050551820254</v>
      </c>
      <c r="J27" s="46">
        <v>1356.1670142876617</v>
      </c>
      <c r="K27" s="46">
        <v>817.5673701652325</v>
      </c>
      <c r="L27" s="46">
        <v>-1209.751080574051</v>
      </c>
      <c r="M27" s="46">
        <v>-1067.9628210530748</v>
      </c>
      <c r="N27" s="46">
        <v>-1400.0040765579006</v>
      </c>
      <c r="O27" s="146">
        <f t="shared" si="2"/>
        <v>24082.323565041443</v>
      </c>
    </row>
    <row r="28" spans="1:15" ht="12.75">
      <c r="A28" s="5"/>
      <c r="B28" s="7"/>
      <c r="C28" s="78">
        <v>2008</v>
      </c>
      <c r="D28" s="78"/>
      <c r="E28" s="96"/>
      <c r="F28" s="96"/>
      <c r="G28" s="96"/>
      <c r="H28" s="46">
        <v>13759.367748307766</v>
      </c>
      <c r="I28" s="46">
        <v>7062.623388188635</v>
      </c>
      <c r="J28" s="46">
        <v>2406.5366747897783</v>
      </c>
      <c r="K28" s="46">
        <v>1539.40860189474</v>
      </c>
      <c r="L28" s="46">
        <v>-1288.698346628691</v>
      </c>
      <c r="M28" s="46">
        <v>-1082.4784029630325</v>
      </c>
      <c r="N28" s="46">
        <v>-1552.5180907474544</v>
      </c>
      <c r="O28" s="146">
        <f t="shared" si="2"/>
        <v>20844.241572841744</v>
      </c>
    </row>
    <row r="29" spans="1:15" ht="12.75">
      <c r="A29" s="5"/>
      <c r="B29" s="7"/>
      <c r="C29" s="78">
        <v>2009</v>
      </c>
      <c r="D29" s="78"/>
      <c r="E29" s="96"/>
      <c r="F29" s="96"/>
      <c r="G29" s="96"/>
      <c r="H29" s="96"/>
      <c r="I29" s="46">
        <v>11791.823558797938</v>
      </c>
      <c r="J29" s="46">
        <v>5101.174860795857</v>
      </c>
      <c r="K29" s="46">
        <v>2540.292771392518</v>
      </c>
      <c r="L29" s="46">
        <v>-576.6342911446684</v>
      </c>
      <c r="M29" s="46">
        <v>-747.7047496948744</v>
      </c>
      <c r="N29" s="46">
        <v>-1380.6944425036115</v>
      </c>
      <c r="O29" s="146">
        <f t="shared" si="2"/>
        <v>16728.257707643155</v>
      </c>
    </row>
    <row r="30" spans="1:15" ht="12.75">
      <c r="A30" s="12"/>
      <c r="B30" s="7"/>
      <c r="C30" s="78">
        <v>2010</v>
      </c>
      <c r="D30" s="78"/>
      <c r="E30" s="96"/>
      <c r="F30" s="96"/>
      <c r="G30" s="96"/>
      <c r="H30" s="96"/>
      <c r="I30" s="96"/>
      <c r="J30" s="46">
        <v>9318.890466451005</v>
      </c>
      <c r="K30" s="46">
        <v>5161.999098689869</v>
      </c>
      <c r="L30" s="46">
        <v>-116.18892069934905</v>
      </c>
      <c r="M30" s="46">
        <v>-700.7529264449314</v>
      </c>
      <c r="N30" s="46">
        <v>-1225.540993340685</v>
      </c>
      <c r="O30" s="146">
        <f t="shared" si="2"/>
        <v>12438.40672465591</v>
      </c>
    </row>
    <row r="31" spans="1:15" ht="12.75">
      <c r="A31" s="5"/>
      <c r="B31" s="7"/>
      <c r="C31" s="78">
        <v>2011</v>
      </c>
      <c r="D31" s="78"/>
      <c r="E31" s="96"/>
      <c r="F31" s="96"/>
      <c r="G31" s="96"/>
      <c r="H31" s="96"/>
      <c r="I31" s="96"/>
      <c r="J31" s="96"/>
      <c r="K31" s="46">
        <v>9373.603104297936</v>
      </c>
      <c r="L31" s="46">
        <v>2298.369517277151</v>
      </c>
      <c r="M31" s="46">
        <v>-391.26663078088</v>
      </c>
      <c r="N31" s="46">
        <v>-1330.170034593925</v>
      </c>
      <c r="O31" s="146">
        <f t="shared" si="2"/>
        <v>9950.535956200283</v>
      </c>
    </row>
    <row r="32" spans="1:15" ht="12.75">
      <c r="A32" s="5"/>
      <c r="B32" s="7"/>
      <c r="C32" s="78">
        <v>2012</v>
      </c>
      <c r="D32" s="78"/>
      <c r="E32" s="96"/>
      <c r="F32" s="96"/>
      <c r="G32" s="96"/>
      <c r="H32" s="96"/>
      <c r="I32" s="96"/>
      <c r="J32" s="96"/>
      <c r="K32" s="96"/>
      <c r="L32" s="46">
        <v>6224.849514353289</v>
      </c>
      <c r="M32" s="46">
        <v>847.0133710267539</v>
      </c>
      <c r="N32" s="46">
        <v>-1195.474282163163</v>
      </c>
      <c r="O32" s="146">
        <f t="shared" si="2"/>
        <v>5876.388603216879</v>
      </c>
    </row>
    <row r="33" spans="1:15" ht="12.75">
      <c r="A33" s="5"/>
      <c r="B33" s="7"/>
      <c r="C33" s="78">
        <v>2013</v>
      </c>
      <c r="D33" s="78"/>
      <c r="E33" s="96"/>
      <c r="F33" s="96"/>
      <c r="G33" s="96"/>
      <c r="H33" s="96"/>
      <c r="I33" s="96"/>
      <c r="J33" s="96"/>
      <c r="K33" s="96"/>
      <c r="L33" s="96"/>
      <c r="M33" s="46">
        <v>5776.1375601761065</v>
      </c>
      <c r="N33" s="46">
        <v>-752.7183550766238</v>
      </c>
      <c r="O33" s="146">
        <f t="shared" si="2"/>
        <v>5023.4192050994825</v>
      </c>
    </row>
    <row r="34" spans="1:15" ht="12.75">
      <c r="A34" s="5"/>
      <c r="B34" s="7"/>
      <c r="C34" s="78">
        <v>2014</v>
      </c>
      <c r="D34" s="78"/>
      <c r="E34" s="96"/>
      <c r="F34" s="96"/>
      <c r="G34" s="96"/>
      <c r="H34" s="96"/>
      <c r="I34" s="96"/>
      <c r="J34" s="96"/>
      <c r="K34" s="96"/>
      <c r="L34" s="96"/>
      <c r="M34" s="22"/>
      <c r="N34" s="46">
        <v>4610.049387084451</v>
      </c>
      <c r="O34" s="146">
        <f t="shared" si="2"/>
        <v>4610.049387084451</v>
      </c>
    </row>
    <row r="35" spans="1:15" ht="3.75" customHeight="1" thickBot="1">
      <c r="A35" s="5"/>
      <c r="B35" s="7"/>
      <c r="C35" s="78"/>
      <c r="D35" s="79"/>
      <c r="E35" s="25"/>
      <c r="F35" s="25"/>
      <c r="G35" s="25"/>
      <c r="H35" s="25"/>
      <c r="I35" s="25"/>
      <c r="J35" s="25"/>
      <c r="K35" s="25"/>
      <c r="L35" s="25"/>
      <c r="M35" s="25" t="s">
        <v>132</v>
      </c>
      <c r="N35" s="64"/>
      <c r="O35" s="62"/>
    </row>
    <row r="36" spans="1:15" ht="13.5" thickTop="1">
      <c r="A36" s="5"/>
      <c r="B36" s="7" t="s">
        <v>4</v>
      </c>
      <c r="C36" s="78"/>
      <c r="D36" s="78"/>
      <c r="E36" s="142">
        <f aca="true" t="shared" si="3" ref="E36:N36">SUM(E24:E34)</f>
        <v>24722.827113099396</v>
      </c>
      <c r="F36" s="142">
        <f t="shared" si="3"/>
        <v>38842.92147486613</v>
      </c>
      <c r="G36" s="142">
        <f t="shared" si="3"/>
        <v>55068.863236540674</v>
      </c>
      <c r="H36" s="142">
        <f t="shared" si="3"/>
        <v>50493.45834788108</v>
      </c>
      <c r="I36" s="142">
        <f t="shared" si="3"/>
        <v>38721.28880691863</v>
      </c>
      <c r="J36" s="142">
        <f t="shared" si="3"/>
        <v>18685.30656395802</v>
      </c>
      <c r="K36" s="142">
        <f t="shared" si="3"/>
        <v>17898.473378927738</v>
      </c>
      <c r="L36" s="142">
        <f t="shared" si="3"/>
        <v>-14737.485179224408</v>
      </c>
      <c r="M36" s="142">
        <f t="shared" si="3"/>
        <v>-13687.08078294756</v>
      </c>
      <c r="N36" s="142">
        <f t="shared" si="3"/>
        <v>-22866.229189890928</v>
      </c>
      <c r="O36" s="62"/>
    </row>
    <row r="37" spans="1:15" s="4" customFormat="1" ht="12">
      <c r="A37" s="5"/>
      <c r="B37" s="7"/>
      <c r="C37" s="7"/>
      <c r="D37" s="7"/>
      <c r="E37" s="96"/>
      <c r="F37" s="96"/>
      <c r="G37" s="96"/>
      <c r="H37" s="96"/>
      <c r="I37" s="96"/>
      <c r="J37" s="96"/>
      <c r="K37" s="96"/>
      <c r="L37" s="96"/>
      <c r="M37" s="96"/>
      <c r="N37" s="61"/>
      <c r="O37" s="62"/>
    </row>
    <row r="38" spans="1:15" s="4" customFormat="1" ht="12.75">
      <c r="A38" s="12" t="s">
        <v>325</v>
      </c>
      <c r="E38" s="96"/>
      <c r="F38" s="96"/>
      <c r="G38" s="96"/>
      <c r="H38" s="96"/>
      <c r="I38" s="96"/>
      <c r="J38" s="96"/>
      <c r="K38" s="96"/>
      <c r="L38" s="96"/>
      <c r="M38" s="96"/>
      <c r="N38" s="61"/>
      <c r="O38" s="62"/>
    </row>
    <row r="39" spans="1:15" s="4" customFormat="1" ht="12">
      <c r="A39" s="5"/>
      <c r="C39" s="7" t="s">
        <v>257</v>
      </c>
      <c r="D39" s="7"/>
      <c r="E39" s="46">
        <v>-211328.16062714157</v>
      </c>
      <c r="F39" s="46">
        <v>-155416.10532601047</v>
      </c>
      <c r="G39" s="46">
        <v>-142317.3705416025</v>
      </c>
      <c r="H39" s="46">
        <v>-135465.15319090086</v>
      </c>
      <c r="I39" s="46">
        <v>-125739.21943014013</v>
      </c>
      <c r="J39" s="46">
        <v>-123280.3870726669</v>
      </c>
      <c r="K39" s="46">
        <v>-111432.80055179133</v>
      </c>
      <c r="L39" s="46">
        <v>-102428.50832637593</v>
      </c>
      <c r="M39" s="46">
        <v>-105250.1741499998</v>
      </c>
      <c r="N39" s="46">
        <v>-104293.35697000138</v>
      </c>
      <c r="O39" s="62"/>
    </row>
    <row r="40" spans="1:15" s="4" customFormat="1" ht="13.5">
      <c r="A40" s="5"/>
      <c r="C40" s="78">
        <v>2005</v>
      </c>
      <c r="D40" s="78"/>
      <c r="E40" s="46">
        <v>-118525.33391286059</v>
      </c>
      <c r="F40" s="46">
        <v>-73867.81843998583</v>
      </c>
      <c r="G40" s="46">
        <v>-22184.90904971503</v>
      </c>
      <c r="H40" s="46">
        <v>-18529.755668912177</v>
      </c>
      <c r="I40" s="46">
        <v>-14113.94437834057</v>
      </c>
      <c r="J40" s="46">
        <v>-10925.195193682019</v>
      </c>
      <c r="K40" s="46">
        <v>-11765.703037516709</v>
      </c>
      <c r="L40" s="46">
        <v>-11313.493367252422</v>
      </c>
      <c r="M40" s="46">
        <v>-8644.88531</v>
      </c>
      <c r="N40" s="46">
        <v>-9389.2898</v>
      </c>
      <c r="O40" s="145">
        <f aca="true" t="shared" si="4" ref="O40:O49">SUM(D40:N40)</f>
        <v>-299260.32815826527</v>
      </c>
    </row>
    <row r="41" spans="1:15" s="4" customFormat="1" ht="13.5">
      <c r="A41" s="5"/>
      <c r="C41" s="78">
        <v>2006</v>
      </c>
      <c r="D41" s="78"/>
      <c r="E41" s="96"/>
      <c r="F41" s="46">
        <v>-125290.34642400437</v>
      </c>
      <c r="G41" s="46">
        <v>-72425.93417672545</v>
      </c>
      <c r="H41" s="46">
        <v>-20516.9598789541</v>
      </c>
      <c r="I41" s="46">
        <v>-17021.164750834974</v>
      </c>
      <c r="J41" s="46">
        <v>-12925.94462182171</v>
      </c>
      <c r="K41" s="46">
        <v>-11511.805026832437</v>
      </c>
      <c r="L41" s="46">
        <v>-10827.007309213483</v>
      </c>
      <c r="M41" s="46">
        <v>-9523.51212000001</v>
      </c>
      <c r="N41" s="46">
        <v>-8784.72097999999</v>
      </c>
      <c r="O41" s="145">
        <f t="shared" si="4"/>
        <v>-288827.39528838656</v>
      </c>
    </row>
    <row r="42" spans="1:15" s="4" customFormat="1" ht="13.5">
      <c r="A42" s="5"/>
      <c r="C42" s="78">
        <v>2007</v>
      </c>
      <c r="D42" s="78"/>
      <c r="E42" s="96"/>
      <c r="F42" s="96"/>
      <c r="G42" s="46">
        <v>-128400.80955609893</v>
      </c>
      <c r="H42" s="46">
        <v>-83805.11681127893</v>
      </c>
      <c r="I42" s="46">
        <v>-24348.856769899954</v>
      </c>
      <c r="J42" s="46">
        <v>-17208.307359248967</v>
      </c>
      <c r="K42" s="46">
        <v>-13968.043664257431</v>
      </c>
      <c r="L42" s="46">
        <v>-13036.46839000002</v>
      </c>
      <c r="M42" s="46">
        <v>-12297.72381000003</v>
      </c>
      <c r="N42" s="46">
        <v>-10630.62205</v>
      </c>
      <c r="O42" s="145">
        <f t="shared" si="4"/>
        <v>-303695.9484107843</v>
      </c>
    </row>
    <row r="43" spans="1:15" s="4" customFormat="1" ht="13.5">
      <c r="A43" s="5"/>
      <c r="B43" s="7"/>
      <c r="C43" s="78">
        <v>2008</v>
      </c>
      <c r="D43" s="78"/>
      <c r="E43" s="96"/>
      <c r="F43" s="96"/>
      <c r="G43" s="96"/>
      <c r="H43" s="46">
        <v>-142721.24824995393</v>
      </c>
      <c r="I43" s="46">
        <v>-88653.98824098751</v>
      </c>
      <c r="J43" s="46">
        <v>-26056.181553134622</v>
      </c>
      <c r="K43" s="46">
        <v>-18719.41688514929</v>
      </c>
      <c r="L43" s="46">
        <v>-16109.681940000048</v>
      </c>
      <c r="M43" s="46">
        <v>-14505.205510000042</v>
      </c>
      <c r="N43" s="46">
        <v>-12624.613909997563</v>
      </c>
      <c r="O43" s="145">
        <f t="shared" si="4"/>
        <v>-319390.33628922305</v>
      </c>
    </row>
    <row r="44" spans="1:15" s="4" customFormat="1" ht="13.5">
      <c r="A44" s="5"/>
      <c r="B44" s="7"/>
      <c r="C44" s="78">
        <v>2009</v>
      </c>
      <c r="D44" s="78"/>
      <c r="E44" s="96"/>
      <c r="F44" s="96"/>
      <c r="G44" s="96"/>
      <c r="H44" s="46"/>
      <c r="I44" s="46">
        <v>-129998.68787047047</v>
      </c>
      <c r="J44" s="46">
        <v>-76625.04245097886</v>
      </c>
      <c r="K44" s="46">
        <v>-22972.762289469665</v>
      </c>
      <c r="L44" s="46">
        <v>-16265.9037817356</v>
      </c>
      <c r="M44" s="46">
        <v>-12870.01590000003</v>
      </c>
      <c r="N44" s="46">
        <v>-12598.13395000002</v>
      </c>
      <c r="O44" s="145">
        <f t="shared" si="4"/>
        <v>-271330.5462426547</v>
      </c>
    </row>
    <row r="45" spans="1:15" s="4" customFormat="1" ht="13.5">
      <c r="A45" s="5"/>
      <c r="B45" s="7"/>
      <c r="C45" s="78">
        <v>2010</v>
      </c>
      <c r="D45" s="78"/>
      <c r="E45" s="96"/>
      <c r="F45" s="96"/>
      <c r="G45" s="96"/>
      <c r="H45" s="96"/>
      <c r="I45" s="96"/>
      <c r="J45" s="46">
        <v>-138025.04534846696</v>
      </c>
      <c r="K45" s="46">
        <v>-87315.68005274695</v>
      </c>
      <c r="L45" s="46">
        <v>-22642.34815976823</v>
      </c>
      <c r="M45" s="46">
        <v>-17786.70443000004</v>
      </c>
      <c r="N45" s="46">
        <v>-13771.35601999698</v>
      </c>
      <c r="O45" s="145">
        <f t="shared" si="4"/>
        <v>-279541.13401097915</v>
      </c>
    </row>
    <row r="46" spans="1:15" s="4" customFormat="1" ht="13.5">
      <c r="A46" s="5"/>
      <c r="B46" s="7"/>
      <c r="C46" s="78">
        <v>2011</v>
      </c>
      <c r="D46" s="78"/>
      <c r="E46" s="96"/>
      <c r="F46" s="96"/>
      <c r="G46" s="96"/>
      <c r="H46" s="96"/>
      <c r="I46" s="96"/>
      <c r="J46" s="96"/>
      <c r="K46" s="46">
        <v>-143516.45941887665</v>
      </c>
      <c r="L46" s="46">
        <v>-85351.5859899998</v>
      </c>
      <c r="M46" s="46">
        <v>-25620.20267000003</v>
      </c>
      <c r="N46" s="46">
        <v>-16787.36587999239</v>
      </c>
      <c r="O46" s="145">
        <f t="shared" si="4"/>
        <v>-271275.61395886884</v>
      </c>
    </row>
    <row r="47" spans="1:15" s="4" customFormat="1" ht="13.5">
      <c r="A47" s="5"/>
      <c r="B47" s="7"/>
      <c r="C47" s="78">
        <v>2012</v>
      </c>
      <c r="D47" s="78"/>
      <c r="E47" s="96"/>
      <c r="F47" s="96"/>
      <c r="G47" s="96"/>
      <c r="H47" s="96"/>
      <c r="I47" s="96"/>
      <c r="J47" s="96"/>
      <c r="K47" s="96"/>
      <c r="L47" s="46">
        <v>-149006.48822000105</v>
      </c>
      <c r="M47" s="46">
        <v>-87740.53455000032</v>
      </c>
      <c r="N47" s="46">
        <v>-19678.21447</v>
      </c>
      <c r="O47" s="145">
        <f t="shared" si="4"/>
        <v>-256425.23724000138</v>
      </c>
    </row>
    <row r="48" spans="1:15" s="4" customFormat="1" ht="13.5">
      <c r="A48" s="5"/>
      <c r="B48" s="7"/>
      <c r="C48" s="78">
        <v>2013</v>
      </c>
      <c r="D48" s="78"/>
      <c r="E48" s="96"/>
      <c r="F48" s="96"/>
      <c r="G48" s="96"/>
      <c r="H48" s="96"/>
      <c r="I48" s="96"/>
      <c r="J48" s="96"/>
      <c r="K48" s="96"/>
      <c r="L48" s="96"/>
      <c r="M48" s="46">
        <v>-150783.76275999972</v>
      </c>
      <c r="N48" s="46">
        <v>-84824.1392300006</v>
      </c>
      <c r="O48" s="145">
        <f t="shared" si="4"/>
        <v>-235607.90199000033</v>
      </c>
    </row>
    <row r="49" spans="1:15" s="4" customFormat="1" ht="13.5">
      <c r="A49" s="5"/>
      <c r="B49" s="7"/>
      <c r="C49" s="78">
        <v>2014</v>
      </c>
      <c r="D49" s="78"/>
      <c r="E49" s="96"/>
      <c r="F49" s="96"/>
      <c r="G49" s="96"/>
      <c r="H49" s="96"/>
      <c r="I49" s="96"/>
      <c r="J49" s="96"/>
      <c r="K49" s="96"/>
      <c r="L49" s="96"/>
      <c r="M49" s="22"/>
      <c r="N49" s="46">
        <v>-136973.6767299979</v>
      </c>
      <c r="O49" s="145">
        <f t="shared" si="4"/>
        <v>-136973.6767299979</v>
      </c>
    </row>
    <row r="50" spans="1:15" ht="3.75" customHeight="1" thickBot="1">
      <c r="A50" s="5"/>
      <c r="B50" s="7"/>
      <c r="C50" s="78"/>
      <c r="D50" s="79"/>
      <c r="E50" s="25"/>
      <c r="F50" s="25"/>
      <c r="G50" s="25"/>
      <c r="H50" s="25"/>
      <c r="I50" s="25"/>
      <c r="J50" s="25"/>
      <c r="K50" s="25"/>
      <c r="L50" s="25"/>
      <c r="M50" s="25"/>
      <c r="N50" s="64"/>
      <c r="O50" s="62"/>
    </row>
    <row r="51" spans="1:15" s="4" customFormat="1" ht="13.5" thickTop="1">
      <c r="A51" s="5"/>
      <c r="B51" s="7" t="s">
        <v>4</v>
      </c>
      <c r="C51" s="78"/>
      <c r="D51" s="78"/>
      <c r="E51" s="142">
        <f aca="true" t="shared" si="5" ref="E51:N51">SUM(E39:E49)</f>
        <v>-329853.49454000214</v>
      </c>
      <c r="F51" s="142">
        <f t="shared" si="5"/>
        <v>-354574.27019000065</v>
      </c>
      <c r="G51" s="142">
        <f t="shared" si="5"/>
        <v>-365329.0233241419</v>
      </c>
      <c r="H51" s="142">
        <f t="shared" si="5"/>
        <v>-401038.23380000005</v>
      </c>
      <c r="I51" s="142">
        <f t="shared" si="5"/>
        <v>-399875.8614406736</v>
      </c>
      <c r="J51" s="142">
        <f t="shared" si="5"/>
        <v>-405046.10360000003</v>
      </c>
      <c r="K51" s="142">
        <f t="shared" si="5"/>
        <v>-421202.6709266404</v>
      </c>
      <c r="L51" s="142">
        <f t="shared" si="5"/>
        <v>-426981.4854843466</v>
      </c>
      <c r="M51" s="142">
        <f t="shared" si="5"/>
        <v>-445022.72121</v>
      </c>
      <c r="N51" s="142">
        <f t="shared" si="5"/>
        <v>-430355.4899899868</v>
      </c>
      <c r="O51" s="62"/>
    </row>
    <row r="52" spans="1:15" ht="12">
      <c r="A52" s="8"/>
      <c r="B52" s="9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</row>
    <row r="55" spans="1:7" ht="15">
      <c r="A55" s="119" t="s">
        <v>326</v>
      </c>
      <c r="B55" s="119"/>
      <c r="C55" s="119"/>
      <c r="D55" s="119"/>
      <c r="E55" s="119"/>
      <c r="G55" s="141"/>
    </row>
    <row r="56" ht="12">
      <c r="A56" s="11" t="s">
        <v>350</v>
      </c>
    </row>
    <row r="58" spans="1:15" ht="12.75">
      <c r="A58" s="155" t="s">
        <v>150</v>
      </c>
      <c r="B58" s="156"/>
      <c r="C58" s="156"/>
      <c r="D58" s="157" t="s">
        <v>151</v>
      </c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5"/>
    </row>
    <row r="59" spans="1:15" ht="12.75">
      <c r="A59" s="132"/>
      <c r="B59" s="131"/>
      <c r="C59" s="131"/>
      <c r="D59" s="134">
        <v>2004</v>
      </c>
      <c r="E59" s="134">
        <v>2005</v>
      </c>
      <c r="F59" s="134">
        <v>2006</v>
      </c>
      <c r="G59" s="134">
        <v>2007</v>
      </c>
      <c r="H59" s="134">
        <v>2008</v>
      </c>
      <c r="I59" s="134">
        <v>2009</v>
      </c>
      <c r="J59" s="134">
        <v>2010</v>
      </c>
      <c r="K59" s="134">
        <v>2011</v>
      </c>
      <c r="L59" s="134">
        <v>2012</v>
      </c>
      <c r="M59" s="134">
        <v>2013</v>
      </c>
      <c r="N59" s="134">
        <v>2014</v>
      </c>
      <c r="O59" s="138" t="s">
        <v>147</v>
      </c>
    </row>
    <row r="60" spans="1:15" ht="12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0"/>
    </row>
    <row r="61" spans="1:15" ht="12.75">
      <c r="A61" s="101" t="s">
        <v>327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0"/>
    </row>
    <row r="62" spans="1:15" ht="12.75">
      <c r="A62" s="12"/>
      <c r="B62" s="4"/>
      <c r="C62" s="7" t="s">
        <v>352</v>
      </c>
      <c r="D62" s="46"/>
      <c r="E62" s="46">
        <v>70890.18483280945</v>
      </c>
      <c r="F62" s="46">
        <v>405.3180587114622</v>
      </c>
      <c r="G62" s="46">
        <v>-211.195127233406</v>
      </c>
      <c r="H62" s="46">
        <v>-288.36360805097036</v>
      </c>
      <c r="I62" s="46">
        <v>-517.8080998081568</v>
      </c>
      <c r="J62" s="46">
        <v>-156.25570600666583</v>
      </c>
      <c r="K62" s="46">
        <v>-11.28930131208623</v>
      </c>
      <c r="L62" s="46">
        <v>815.9522826577879</v>
      </c>
      <c r="M62" s="46">
        <v>215.91601200509712</v>
      </c>
      <c r="N62" s="46">
        <v>203.67095334734185</v>
      </c>
      <c r="O62" s="62"/>
    </row>
    <row r="63" spans="1:15" ht="12.75">
      <c r="A63" s="5"/>
      <c r="B63" s="4"/>
      <c r="C63" s="78">
        <v>2005</v>
      </c>
      <c r="D63" s="50">
        <v>3769.7542119150617</v>
      </c>
      <c r="E63" s="46">
        <v>484577.0369842001</v>
      </c>
      <c r="F63" s="46">
        <v>95616.0911349502</v>
      </c>
      <c r="G63" s="46">
        <v>323.71940385653664</v>
      </c>
      <c r="H63" s="46">
        <v>-199.7567178593294</v>
      </c>
      <c r="I63" s="46">
        <v>-192.4559391534776</v>
      </c>
      <c r="J63" s="46">
        <v>-62.786333725234876</v>
      </c>
      <c r="K63" s="46">
        <v>-56.24377676110445</v>
      </c>
      <c r="L63" s="46">
        <v>1.9009956894132318</v>
      </c>
      <c r="M63" s="46">
        <v>1.7419425755043902</v>
      </c>
      <c r="N63" s="46">
        <v>0.432591904721333</v>
      </c>
      <c r="O63" s="146">
        <f>SUM(D63:N63)</f>
        <v>583779.4344975926</v>
      </c>
    </row>
    <row r="64" spans="1:15" ht="12.75">
      <c r="A64" s="5"/>
      <c r="B64" s="4"/>
      <c r="C64" s="78">
        <v>2006</v>
      </c>
      <c r="D64" s="80"/>
      <c r="E64" s="50">
        <v>3786.5687637793794</v>
      </c>
      <c r="F64" s="46">
        <v>507168.755398098</v>
      </c>
      <c r="G64" s="46">
        <v>83657.65738738995</v>
      </c>
      <c r="H64" s="46">
        <v>1577.0819626168418</v>
      </c>
      <c r="I64" s="46">
        <v>-229.4548185034042</v>
      </c>
      <c r="J64" s="46">
        <v>709.4417847836093</v>
      </c>
      <c r="K64" s="46">
        <v>98.1052665993967</v>
      </c>
      <c r="L64" s="46">
        <v>81.9150502983491</v>
      </c>
      <c r="M64" s="46">
        <v>9.68335653915127</v>
      </c>
      <c r="N64" s="46">
        <v>-10.202908269031132</v>
      </c>
      <c r="O64" s="146">
        <f aca="true" t="shared" si="6" ref="O64:O73">SUM(E64:N64)</f>
        <v>596849.5512433323</v>
      </c>
    </row>
    <row r="65" spans="1:15" ht="12.75">
      <c r="A65" s="5"/>
      <c r="B65" s="4"/>
      <c r="C65" s="78">
        <v>2007</v>
      </c>
      <c r="D65" s="80"/>
      <c r="E65" s="207"/>
      <c r="F65" s="50">
        <v>4620.779903122448</v>
      </c>
      <c r="G65" s="46">
        <v>502323.7381419497</v>
      </c>
      <c r="H65" s="46">
        <v>61731.73374854989</v>
      </c>
      <c r="I65" s="46">
        <v>946.6133743966438</v>
      </c>
      <c r="J65" s="46">
        <v>583.2138664899761</v>
      </c>
      <c r="K65" s="46">
        <v>372.34553080482334</v>
      </c>
      <c r="L65" s="46">
        <v>36.9512223585192</v>
      </c>
      <c r="M65" s="46">
        <v>-32.2368072559358</v>
      </c>
      <c r="N65" s="46">
        <v>-456.6624241530213</v>
      </c>
      <c r="O65" s="146">
        <f t="shared" si="6"/>
        <v>570126.476556263</v>
      </c>
    </row>
    <row r="66" spans="1:15" ht="12.75">
      <c r="A66" s="5"/>
      <c r="B66" s="7"/>
      <c r="C66" s="78">
        <v>2008</v>
      </c>
      <c r="D66" s="78"/>
      <c r="E66" s="96"/>
      <c r="F66" s="96"/>
      <c r="G66" s="50">
        <v>4194.128851707562</v>
      </c>
      <c r="H66" s="46">
        <v>521873.85893635</v>
      </c>
      <c r="I66" s="46">
        <v>56268.291301669284</v>
      </c>
      <c r="J66" s="46">
        <v>1169.13787363759</v>
      </c>
      <c r="K66" s="46">
        <v>404.05236092163864</v>
      </c>
      <c r="L66" s="46">
        <v>160.89316215215743</v>
      </c>
      <c r="M66" s="46">
        <v>-20.58321815633141</v>
      </c>
      <c r="N66" s="46">
        <v>-303.17731810103356</v>
      </c>
      <c r="O66" s="146">
        <f t="shared" si="6"/>
        <v>583746.6019501808</v>
      </c>
    </row>
    <row r="67" spans="1:15" ht="12.75">
      <c r="A67" s="5"/>
      <c r="B67" s="7"/>
      <c r="C67" s="78">
        <v>2009</v>
      </c>
      <c r="D67" s="78"/>
      <c r="E67" s="96"/>
      <c r="F67" s="96"/>
      <c r="G67" s="96"/>
      <c r="H67" s="50">
        <v>7776.16930621102</v>
      </c>
      <c r="I67" s="46">
        <v>502317.60468164214</v>
      </c>
      <c r="J67" s="46">
        <v>38176.94604256053</v>
      </c>
      <c r="K67" s="46">
        <v>3242.369076139063</v>
      </c>
      <c r="L67" s="46">
        <v>133.22005432149697</v>
      </c>
      <c r="M67" s="46">
        <v>17.437104559447906</v>
      </c>
      <c r="N67" s="46">
        <v>-48.01046176639984</v>
      </c>
      <c r="O67" s="146">
        <f t="shared" si="6"/>
        <v>551615.7358036673</v>
      </c>
    </row>
    <row r="68" spans="1:15" ht="12.75">
      <c r="A68" s="12"/>
      <c r="B68" s="7"/>
      <c r="C68" s="78">
        <v>2010</v>
      </c>
      <c r="D68" s="78"/>
      <c r="E68" s="96"/>
      <c r="F68" s="96"/>
      <c r="G68" s="96"/>
      <c r="H68" s="96"/>
      <c r="I68" s="50">
        <v>3720.2033242859125</v>
      </c>
      <c r="J68" s="46">
        <v>490329.7823789334</v>
      </c>
      <c r="K68" s="46">
        <v>77229.46579989408</v>
      </c>
      <c r="L68" s="46">
        <v>1723.0582686705839</v>
      </c>
      <c r="M68" s="46">
        <v>153.30719110886852</v>
      </c>
      <c r="N68" s="46">
        <v>97.97994289862937</v>
      </c>
      <c r="O68" s="146">
        <f t="shared" si="6"/>
        <v>573253.7969057914</v>
      </c>
    </row>
    <row r="69" spans="1:15" ht="12.75">
      <c r="A69" s="5"/>
      <c r="B69" s="7"/>
      <c r="C69" s="78">
        <v>2011</v>
      </c>
      <c r="D69" s="78"/>
      <c r="E69" s="96"/>
      <c r="F69" s="96"/>
      <c r="G69" s="96"/>
      <c r="H69" s="96"/>
      <c r="I69" s="96"/>
      <c r="J69" s="50">
        <v>4304.725920329609</v>
      </c>
      <c r="K69" s="46">
        <v>484928.4295428108</v>
      </c>
      <c r="L69" s="46">
        <v>71822.26749495686</v>
      </c>
      <c r="M69" s="46">
        <v>224.2259913536927</v>
      </c>
      <c r="N69" s="46">
        <v>1094.554757777915</v>
      </c>
      <c r="O69" s="146">
        <f t="shared" si="6"/>
        <v>562374.203707229</v>
      </c>
    </row>
    <row r="70" spans="1:15" ht="12.75">
      <c r="A70" s="5"/>
      <c r="B70" s="7"/>
      <c r="C70" s="78">
        <v>2012</v>
      </c>
      <c r="D70" s="78"/>
      <c r="E70" s="96"/>
      <c r="F70" s="96"/>
      <c r="G70" s="96"/>
      <c r="H70" s="96"/>
      <c r="I70" s="96"/>
      <c r="J70" s="96"/>
      <c r="K70" s="50">
        <v>3519.2175900000007</v>
      </c>
      <c r="L70" s="46">
        <v>531230.938038982</v>
      </c>
      <c r="M70" s="46">
        <v>49526.233925455614</v>
      </c>
      <c r="N70" s="46">
        <v>2783.517511922134</v>
      </c>
      <c r="O70" s="146">
        <f t="shared" si="6"/>
        <v>587059.9070663598</v>
      </c>
    </row>
    <row r="71" spans="1:15" ht="12.75">
      <c r="A71" s="5"/>
      <c r="B71" s="7"/>
      <c r="C71" s="78">
        <v>2013</v>
      </c>
      <c r="D71" s="78"/>
      <c r="E71" s="96"/>
      <c r="F71" s="96"/>
      <c r="G71" s="96"/>
      <c r="H71" s="96"/>
      <c r="I71" s="96"/>
      <c r="J71" s="96"/>
      <c r="K71" s="96"/>
      <c r="L71" s="50">
        <v>13249.791729999999</v>
      </c>
      <c r="M71" s="46">
        <v>518549.01712228986</v>
      </c>
      <c r="N71" s="46">
        <v>42561.54313691107</v>
      </c>
      <c r="O71" s="146">
        <f t="shared" si="6"/>
        <v>574360.351989201</v>
      </c>
    </row>
    <row r="72" spans="1:15" ht="12.75">
      <c r="A72" s="5"/>
      <c r="B72" s="7"/>
      <c r="C72" s="78">
        <v>2014</v>
      </c>
      <c r="D72" s="78"/>
      <c r="E72" s="96"/>
      <c r="F72" s="96"/>
      <c r="G72" s="96"/>
      <c r="H72" s="96"/>
      <c r="I72" s="96"/>
      <c r="J72" s="96"/>
      <c r="K72" s="96"/>
      <c r="L72" s="96"/>
      <c r="M72" s="49">
        <v>14471.617930000002</v>
      </c>
      <c r="N72" s="46">
        <v>543085.8323771108</v>
      </c>
      <c r="O72" s="146">
        <f t="shared" si="6"/>
        <v>557557.4503071108</v>
      </c>
    </row>
    <row r="73" spans="1:15" ht="12.75">
      <c r="A73" s="5"/>
      <c r="B73" s="7"/>
      <c r="C73" s="78">
        <v>2015</v>
      </c>
      <c r="D73" s="78"/>
      <c r="E73" s="96"/>
      <c r="F73" s="96"/>
      <c r="G73" s="96"/>
      <c r="H73" s="96"/>
      <c r="I73" s="96"/>
      <c r="J73" s="96"/>
      <c r="K73" s="96"/>
      <c r="L73" s="96"/>
      <c r="M73" s="59"/>
      <c r="N73" s="49">
        <v>18155.45071</v>
      </c>
      <c r="O73" s="146">
        <f t="shared" si="6"/>
        <v>18155.45071</v>
      </c>
    </row>
    <row r="74" spans="1:15" ht="12.75" thickBot="1">
      <c r="A74" s="5"/>
      <c r="B74" s="7"/>
      <c r="C74" s="78"/>
      <c r="D74" s="7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62"/>
    </row>
    <row r="75" spans="1:15" ht="13.5" thickTop="1">
      <c r="A75" s="5"/>
      <c r="B75" s="7" t="s">
        <v>147</v>
      </c>
      <c r="C75" s="78"/>
      <c r="D75" s="96"/>
      <c r="E75" s="142">
        <f aca="true" t="shared" si="7" ref="E75:M75">SUM(E62:E73)</f>
        <v>559253.790580789</v>
      </c>
      <c r="F75" s="142">
        <f t="shared" si="7"/>
        <v>607810.9444948821</v>
      </c>
      <c r="G75" s="142">
        <f t="shared" si="7"/>
        <v>590288.0486576704</v>
      </c>
      <c r="H75" s="142">
        <f t="shared" si="7"/>
        <v>592470.7236278175</v>
      </c>
      <c r="I75" s="142">
        <f t="shared" si="7"/>
        <v>562312.993824529</v>
      </c>
      <c r="J75" s="142">
        <f t="shared" si="7"/>
        <v>535054.2058270028</v>
      </c>
      <c r="K75" s="142">
        <f t="shared" si="7"/>
        <v>569726.4520890967</v>
      </c>
      <c r="L75" s="142">
        <f t="shared" si="7"/>
        <v>619256.8883000872</v>
      </c>
      <c r="M75" s="142">
        <f t="shared" si="7"/>
        <v>583116.360550475</v>
      </c>
      <c r="N75" s="142">
        <f>SUM(N62:N73)</f>
        <v>607164.9288695832</v>
      </c>
      <c r="O75" s="62"/>
    </row>
    <row r="76" spans="1:15" ht="12">
      <c r="A76" s="5"/>
      <c r="B76" s="4"/>
      <c r="C76" s="4"/>
      <c r="D76" s="4"/>
      <c r="E76" s="96"/>
      <c r="F76" s="96"/>
      <c r="G76" s="96"/>
      <c r="H76" s="96"/>
      <c r="I76" s="96"/>
      <c r="J76" s="96"/>
      <c r="K76" s="96"/>
      <c r="L76" s="96"/>
      <c r="M76" s="96"/>
      <c r="N76" s="61"/>
      <c r="O76" s="62"/>
    </row>
    <row r="77" spans="1:15" ht="12.75">
      <c r="A77" s="101" t="s">
        <v>328</v>
      </c>
      <c r="B77" s="4"/>
      <c r="C77" s="4"/>
      <c r="D77" s="4"/>
      <c r="E77" s="96"/>
      <c r="F77" s="96"/>
      <c r="G77" s="96"/>
      <c r="H77" s="96"/>
      <c r="I77" s="96"/>
      <c r="J77" s="96"/>
      <c r="K77" s="96"/>
      <c r="L77" s="96"/>
      <c r="M77" s="96"/>
      <c r="N77" s="61"/>
      <c r="O77" s="62"/>
    </row>
    <row r="78" spans="1:15" ht="12.75">
      <c r="A78" s="12"/>
      <c r="B78" s="4"/>
      <c r="C78" s="7" t="s">
        <v>352</v>
      </c>
      <c r="D78" s="7"/>
      <c r="E78" s="46">
        <v>13896.636211336297</v>
      </c>
      <c r="F78" s="46">
        <v>18523.357121005498</v>
      </c>
      <c r="G78" s="46">
        <v>27776.82378630407</v>
      </c>
      <c r="H78" s="46">
        <v>21954.023367959046</v>
      </c>
      <c r="I78" s="46">
        <v>12232.93361122693</v>
      </c>
      <c r="J78" s="46">
        <v>-296.97617076326515</v>
      </c>
      <c r="K78" s="46">
        <v>-2273.861401921537</v>
      </c>
      <c r="L78" s="46">
        <v>-17206.03932099248</v>
      </c>
      <c r="M78" s="46">
        <v>-13986.400827805905</v>
      </c>
      <c r="N78" s="46">
        <v>-15923.893210897686</v>
      </c>
      <c r="O78" s="62"/>
    </row>
    <row r="79" spans="1:15" ht="12.75">
      <c r="A79" s="5"/>
      <c r="B79" s="4"/>
      <c r="C79" s="78">
        <v>2005</v>
      </c>
      <c r="D79" s="78"/>
      <c r="E79" s="46">
        <v>10826.1909017631</v>
      </c>
      <c r="F79" s="46">
        <v>7208.652420720164</v>
      </c>
      <c r="G79" s="46">
        <v>4896.479282752749</v>
      </c>
      <c r="H79" s="46">
        <v>3022.682703472208</v>
      </c>
      <c r="I79" s="46">
        <v>1826.6526040512956</v>
      </c>
      <c r="J79" s="46">
        <v>211.23499966717787</v>
      </c>
      <c r="K79" s="46">
        <v>231.8385034614393</v>
      </c>
      <c r="L79" s="46">
        <v>-1520.7406499888234</v>
      </c>
      <c r="M79" s="46">
        <v>-1230.1618218764136</v>
      </c>
      <c r="N79" s="46">
        <v>-1394.0067299249683</v>
      </c>
      <c r="O79" s="146">
        <f>SUM(E79:N79)</f>
        <v>24078.822214097927</v>
      </c>
    </row>
    <row r="80" spans="1:15" ht="12.75">
      <c r="A80" s="5"/>
      <c r="B80" s="4"/>
      <c r="C80" s="78">
        <v>2006</v>
      </c>
      <c r="D80" s="78"/>
      <c r="E80" s="96"/>
      <c r="F80" s="46">
        <v>13110.911933140473</v>
      </c>
      <c r="G80" s="46">
        <v>8131.89970119695</v>
      </c>
      <c r="H80" s="46">
        <v>4149.242890837422</v>
      </c>
      <c r="I80" s="46">
        <v>2092.750589471808</v>
      </c>
      <c r="J80" s="46">
        <v>588.2787187298044</v>
      </c>
      <c r="K80" s="46">
        <v>507.6253309475404</v>
      </c>
      <c r="L80" s="46">
        <v>-1342.6516008267845</v>
      </c>
      <c r="M80" s="46">
        <v>-1103.5035335313073</v>
      </c>
      <c r="N80" s="46">
        <v>-1321.2583611693635</v>
      </c>
      <c r="O80" s="146">
        <f aca="true" t="shared" si="8" ref="O80:O88">SUM(E80:N80)</f>
        <v>24813.29566879655</v>
      </c>
    </row>
    <row r="81" spans="1:15" ht="12.75">
      <c r="A81" s="5"/>
      <c r="B81" s="4"/>
      <c r="C81" s="78">
        <v>2007</v>
      </c>
      <c r="D81" s="78"/>
      <c r="E81" s="96"/>
      <c r="F81" s="46"/>
      <c r="G81" s="46">
        <v>14263.660466286905</v>
      </c>
      <c r="H81" s="46">
        <v>7608.141637304643</v>
      </c>
      <c r="I81" s="46">
        <v>3714.5050551820254</v>
      </c>
      <c r="J81" s="46">
        <v>1356.1670142876617</v>
      </c>
      <c r="K81" s="46">
        <v>817.5673701652325</v>
      </c>
      <c r="L81" s="46">
        <v>-1209.751080574051</v>
      </c>
      <c r="M81" s="46">
        <v>-1067.9628210530748</v>
      </c>
      <c r="N81" s="46">
        <v>-1400.0040765579006</v>
      </c>
      <c r="O81" s="146">
        <f t="shared" si="8"/>
        <v>24082.323565041443</v>
      </c>
    </row>
    <row r="82" spans="1:15" ht="12.75">
      <c r="A82" s="5"/>
      <c r="B82" s="7"/>
      <c r="C82" s="78">
        <v>2008</v>
      </c>
      <c r="D82" s="78"/>
      <c r="E82" s="96"/>
      <c r="F82" s="96"/>
      <c r="G82" s="96"/>
      <c r="H82" s="46">
        <v>13759.367748307766</v>
      </c>
      <c r="I82" s="46">
        <v>7062.623388188635</v>
      </c>
      <c r="J82" s="46">
        <v>2406.5366747897783</v>
      </c>
      <c r="K82" s="46">
        <v>1539.40860189474</v>
      </c>
      <c r="L82" s="46">
        <v>-1288.698346628691</v>
      </c>
      <c r="M82" s="46">
        <v>-1082.4784029630325</v>
      </c>
      <c r="N82" s="46">
        <v>-1552.5180907474544</v>
      </c>
      <c r="O82" s="146">
        <f t="shared" si="8"/>
        <v>20844.241572841744</v>
      </c>
    </row>
    <row r="83" spans="1:15" ht="12.75">
      <c r="A83" s="5"/>
      <c r="B83" s="7"/>
      <c r="C83" s="78">
        <v>2009</v>
      </c>
      <c r="D83" s="78"/>
      <c r="E83" s="96"/>
      <c r="F83" s="96"/>
      <c r="G83" s="96"/>
      <c r="H83" s="96"/>
      <c r="I83" s="46">
        <v>11791.823558797938</v>
      </c>
      <c r="J83" s="46">
        <v>5101.174860795857</v>
      </c>
      <c r="K83" s="46">
        <v>2540.292771392518</v>
      </c>
      <c r="L83" s="46">
        <v>-576.6342911446684</v>
      </c>
      <c r="M83" s="46">
        <v>-747.7047496948744</v>
      </c>
      <c r="N83" s="46">
        <v>-1380.6944425036115</v>
      </c>
      <c r="O83" s="146">
        <f t="shared" si="8"/>
        <v>16728.257707643155</v>
      </c>
    </row>
    <row r="84" spans="1:15" ht="12.75">
      <c r="A84" s="12"/>
      <c r="B84" s="7"/>
      <c r="C84" s="78">
        <v>2010</v>
      </c>
      <c r="D84" s="78"/>
      <c r="E84" s="96"/>
      <c r="F84" s="96"/>
      <c r="G84" s="96"/>
      <c r="H84" s="96"/>
      <c r="I84" s="96"/>
      <c r="J84" s="46">
        <v>9318.890466451005</v>
      </c>
      <c r="K84" s="46">
        <v>5161.999098689869</v>
      </c>
      <c r="L84" s="46">
        <v>-116.18892069934905</v>
      </c>
      <c r="M84" s="46">
        <v>-700.7529264449314</v>
      </c>
      <c r="N84" s="46">
        <v>-1225.540993340685</v>
      </c>
      <c r="O84" s="146">
        <f t="shared" si="8"/>
        <v>12438.40672465591</v>
      </c>
    </row>
    <row r="85" spans="1:15" ht="12.75">
      <c r="A85" s="5"/>
      <c r="B85" s="7"/>
      <c r="C85" s="78">
        <v>2011</v>
      </c>
      <c r="D85" s="78"/>
      <c r="E85" s="96"/>
      <c r="F85" s="96"/>
      <c r="G85" s="96"/>
      <c r="H85" s="96"/>
      <c r="I85" s="96"/>
      <c r="J85" s="96"/>
      <c r="K85" s="46">
        <v>9373.603104297936</v>
      </c>
      <c r="L85" s="46">
        <v>2298.369517277151</v>
      </c>
      <c r="M85" s="46">
        <v>-391.26663078088</v>
      </c>
      <c r="N85" s="46">
        <v>-1330.170034593925</v>
      </c>
      <c r="O85" s="146">
        <f t="shared" si="8"/>
        <v>9950.535956200283</v>
      </c>
    </row>
    <row r="86" spans="1:15" ht="12.75">
      <c r="A86" s="5"/>
      <c r="B86" s="7"/>
      <c r="C86" s="78">
        <v>2012</v>
      </c>
      <c r="D86" s="78"/>
      <c r="E86" s="96"/>
      <c r="F86" s="96"/>
      <c r="G86" s="96"/>
      <c r="H86" s="96"/>
      <c r="I86" s="96"/>
      <c r="J86" s="96"/>
      <c r="K86" s="96"/>
      <c r="L86" s="46">
        <v>6224.849514353289</v>
      </c>
      <c r="M86" s="46">
        <v>847.0133710267539</v>
      </c>
      <c r="N86" s="46">
        <v>-1195.474282163163</v>
      </c>
      <c r="O86" s="146">
        <f t="shared" si="8"/>
        <v>5876.388603216879</v>
      </c>
    </row>
    <row r="87" spans="1:15" ht="12.75">
      <c r="A87" s="5"/>
      <c r="B87" s="7"/>
      <c r="C87" s="78">
        <v>2013</v>
      </c>
      <c r="D87" s="78"/>
      <c r="E87" s="96"/>
      <c r="F87" s="96"/>
      <c r="G87" s="96"/>
      <c r="H87" s="96"/>
      <c r="I87" s="96"/>
      <c r="J87" s="96"/>
      <c r="K87" s="96"/>
      <c r="L87" s="96"/>
      <c r="M87" s="46">
        <v>5776.1375601761065</v>
      </c>
      <c r="N87" s="46">
        <v>-752.7183550766238</v>
      </c>
      <c r="O87" s="146">
        <f t="shared" si="8"/>
        <v>5023.4192050994825</v>
      </c>
    </row>
    <row r="88" spans="1:15" ht="12.75">
      <c r="A88" s="5"/>
      <c r="B88" s="7"/>
      <c r="C88" s="78">
        <v>2014</v>
      </c>
      <c r="D88" s="78"/>
      <c r="E88" s="96"/>
      <c r="F88" s="96"/>
      <c r="G88" s="96"/>
      <c r="H88" s="96"/>
      <c r="I88" s="96"/>
      <c r="J88" s="96"/>
      <c r="K88" s="96"/>
      <c r="L88" s="96"/>
      <c r="M88" s="22"/>
      <c r="N88" s="46">
        <v>4610.049387084451</v>
      </c>
      <c r="O88" s="146">
        <f t="shared" si="8"/>
        <v>4610.049387084451</v>
      </c>
    </row>
    <row r="89" spans="1:15" ht="12.75" thickBot="1">
      <c r="A89" s="5"/>
      <c r="B89" s="7"/>
      <c r="C89" s="78"/>
      <c r="D89" s="79"/>
      <c r="E89" s="25"/>
      <c r="F89" s="25"/>
      <c r="G89" s="25"/>
      <c r="H89" s="25"/>
      <c r="I89" s="25"/>
      <c r="J89" s="25"/>
      <c r="K89" s="25"/>
      <c r="L89" s="25"/>
      <c r="M89" s="25" t="s">
        <v>132</v>
      </c>
      <c r="N89" s="64"/>
      <c r="O89" s="62"/>
    </row>
    <row r="90" spans="1:15" ht="13.5" thickTop="1">
      <c r="A90" s="5"/>
      <c r="B90" s="7" t="s">
        <v>147</v>
      </c>
      <c r="C90" s="78"/>
      <c r="D90" s="78"/>
      <c r="E90" s="142">
        <f aca="true" t="shared" si="9" ref="E90:N90">SUM(E78:E88)</f>
        <v>24722.827113099396</v>
      </c>
      <c r="F90" s="142">
        <f t="shared" si="9"/>
        <v>38842.92147486613</v>
      </c>
      <c r="G90" s="142">
        <f t="shared" si="9"/>
        <v>55068.863236540674</v>
      </c>
      <c r="H90" s="142">
        <f t="shared" si="9"/>
        <v>50493.45834788108</v>
      </c>
      <c r="I90" s="142">
        <f t="shared" si="9"/>
        <v>38721.28880691863</v>
      </c>
      <c r="J90" s="142">
        <f t="shared" si="9"/>
        <v>18685.30656395802</v>
      </c>
      <c r="K90" s="142">
        <f t="shared" si="9"/>
        <v>17898.473378927738</v>
      </c>
      <c r="L90" s="142">
        <f t="shared" si="9"/>
        <v>-14737.485179224408</v>
      </c>
      <c r="M90" s="142">
        <f t="shared" si="9"/>
        <v>-13687.08078294756</v>
      </c>
      <c r="N90" s="142">
        <f t="shared" si="9"/>
        <v>-22866.229189890928</v>
      </c>
      <c r="O90" s="62"/>
    </row>
    <row r="91" spans="1:15" ht="12">
      <c r="A91" s="5"/>
      <c r="B91" s="7"/>
      <c r="C91" s="7"/>
      <c r="D91" s="7"/>
      <c r="E91" s="96"/>
      <c r="F91" s="96"/>
      <c r="G91" s="96"/>
      <c r="H91" s="96"/>
      <c r="I91" s="96"/>
      <c r="J91" s="96"/>
      <c r="K91" s="96"/>
      <c r="L91" s="96"/>
      <c r="M91" s="96"/>
      <c r="N91" s="61"/>
      <c r="O91" s="62"/>
    </row>
    <row r="92" spans="1:15" ht="12.75">
      <c r="A92" s="101" t="s">
        <v>329</v>
      </c>
      <c r="B92" s="4"/>
      <c r="C92" s="4"/>
      <c r="D92" s="4"/>
      <c r="E92" s="96"/>
      <c r="F92" s="96"/>
      <c r="G92" s="96"/>
      <c r="H92" s="96"/>
      <c r="I92" s="96"/>
      <c r="J92" s="96"/>
      <c r="K92" s="96"/>
      <c r="L92" s="96"/>
      <c r="M92" s="96"/>
      <c r="N92" s="61"/>
      <c r="O92" s="62"/>
    </row>
    <row r="93" spans="1:15" ht="12">
      <c r="A93" s="5"/>
      <c r="B93" s="4"/>
      <c r="C93" s="7" t="s">
        <v>352</v>
      </c>
      <c r="D93" s="7"/>
      <c r="E93" s="46">
        <v>-211328.16062714157</v>
      </c>
      <c r="F93" s="46">
        <v>-155416.10532601047</v>
      </c>
      <c r="G93" s="46">
        <v>-142317.3705416025</v>
      </c>
      <c r="H93" s="46">
        <v>-135465.15319090086</v>
      </c>
      <c r="I93" s="46">
        <v>-125739.21943014013</v>
      </c>
      <c r="J93" s="46">
        <v>-123280.3870726669</v>
      </c>
      <c r="K93" s="46">
        <v>-111432.80055179133</v>
      </c>
      <c r="L93" s="46">
        <v>-102428.50832637593</v>
      </c>
      <c r="M93" s="46">
        <v>-105250.1741499998</v>
      </c>
      <c r="N93" s="46">
        <v>-104293.35697000138</v>
      </c>
      <c r="O93" s="62"/>
    </row>
    <row r="94" spans="1:15" ht="13.5">
      <c r="A94" s="5"/>
      <c r="B94" s="4"/>
      <c r="C94" s="78">
        <v>2005</v>
      </c>
      <c r="D94" s="78"/>
      <c r="E94" s="46">
        <v>-118525.33391286059</v>
      </c>
      <c r="F94" s="46">
        <v>-73867.81843998583</v>
      </c>
      <c r="G94" s="46">
        <v>-22184.90904971503</v>
      </c>
      <c r="H94" s="46">
        <v>-18529.755668912177</v>
      </c>
      <c r="I94" s="46">
        <v>-14113.94437834057</v>
      </c>
      <c r="J94" s="46">
        <v>-10925.195193682019</v>
      </c>
      <c r="K94" s="46">
        <v>-11765.703037516709</v>
      </c>
      <c r="L94" s="46">
        <v>-11313.493367252422</v>
      </c>
      <c r="M94" s="46">
        <v>-8644.88531</v>
      </c>
      <c r="N94" s="46">
        <v>-9389.2898</v>
      </c>
      <c r="O94" s="145">
        <f aca="true" t="shared" si="10" ref="O94:O103">SUM(D94:N94)</f>
        <v>-299260.32815826527</v>
      </c>
    </row>
    <row r="95" spans="1:15" ht="13.5">
      <c r="A95" s="5"/>
      <c r="B95" s="4"/>
      <c r="C95" s="78">
        <v>2006</v>
      </c>
      <c r="D95" s="78"/>
      <c r="E95" s="96"/>
      <c r="F95" s="46">
        <v>-125290.34642400437</v>
      </c>
      <c r="G95" s="46">
        <v>-72425.93417672545</v>
      </c>
      <c r="H95" s="46">
        <v>-20516.9598789541</v>
      </c>
      <c r="I95" s="46">
        <v>-17021.164750834974</v>
      </c>
      <c r="J95" s="46">
        <v>-12925.94462182171</v>
      </c>
      <c r="K95" s="46">
        <v>-11511.805026832437</v>
      </c>
      <c r="L95" s="46">
        <v>-10827.007309213483</v>
      </c>
      <c r="M95" s="46">
        <v>-9523.51212000001</v>
      </c>
      <c r="N95" s="46">
        <v>-8784.72097999999</v>
      </c>
      <c r="O95" s="145">
        <f t="shared" si="10"/>
        <v>-288827.39528838656</v>
      </c>
    </row>
    <row r="96" spans="1:15" ht="13.5">
      <c r="A96" s="5"/>
      <c r="B96" s="4"/>
      <c r="C96" s="78">
        <v>2007</v>
      </c>
      <c r="D96" s="78"/>
      <c r="E96" s="96"/>
      <c r="F96" s="96"/>
      <c r="G96" s="46">
        <v>-128400.80955609893</v>
      </c>
      <c r="H96" s="46">
        <v>-83805.11681127893</v>
      </c>
      <c r="I96" s="46">
        <v>-24348.856769899954</v>
      </c>
      <c r="J96" s="46">
        <v>-17208.307359248967</v>
      </c>
      <c r="K96" s="46">
        <v>-13968.043664257431</v>
      </c>
      <c r="L96" s="46">
        <v>-13036.46839000002</v>
      </c>
      <c r="M96" s="46">
        <v>-12297.72381000003</v>
      </c>
      <c r="N96" s="46">
        <v>-10630.62205</v>
      </c>
      <c r="O96" s="145">
        <f t="shared" si="10"/>
        <v>-303695.9484107843</v>
      </c>
    </row>
    <row r="97" spans="1:15" ht="13.5">
      <c r="A97" s="5"/>
      <c r="B97" s="7"/>
      <c r="C97" s="78">
        <v>2008</v>
      </c>
      <c r="D97" s="78"/>
      <c r="E97" s="96"/>
      <c r="F97" s="96"/>
      <c r="G97" s="96"/>
      <c r="H97" s="46">
        <v>-142721.24824995393</v>
      </c>
      <c r="I97" s="46">
        <v>-88653.98824098751</v>
      </c>
      <c r="J97" s="46">
        <v>-26056.181553134622</v>
      </c>
      <c r="K97" s="46">
        <v>-18719.41688514929</v>
      </c>
      <c r="L97" s="46">
        <v>-16109.681940000048</v>
      </c>
      <c r="M97" s="46">
        <v>-14505.205510000042</v>
      </c>
      <c r="N97" s="46">
        <v>-12624.613909997563</v>
      </c>
      <c r="O97" s="145">
        <f t="shared" si="10"/>
        <v>-319390.33628922305</v>
      </c>
    </row>
    <row r="98" spans="1:15" ht="13.5">
      <c r="A98" s="5"/>
      <c r="B98" s="7"/>
      <c r="C98" s="78">
        <v>2009</v>
      </c>
      <c r="D98" s="78"/>
      <c r="E98" s="96"/>
      <c r="F98" s="96"/>
      <c r="G98" s="96"/>
      <c r="H98" s="46"/>
      <c r="I98" s="46">
        <v>-129998.68787047047</v>
      </c>
      <c r="J98" s="46">
        <v>-76625.04245097886</v>
      </c>
      <c r="K98" s="46">
        <v>-22972.762289469665</v>
      </c>
      <c r="L98" s="46">
        <v>-16265.9037817356</v>
      </c>
      <c r="M98" s="46">
        <v>-12870.01590000003</v>
      </c>
      <c r="N98" s="46">
        <v>-12598.13395000002</v>
      </c>
      <c r="O98" s="145">
        <f t="shared" si="10"/>
        <v>-271330.5462426547</v>
      </c>
    </row>
    <row r="99" spans="1:15" ht="13.5">
      <c r="A99" s="5"/>
      <c r="B99" s="7"/>
      <c r="C99" s="78">
        <v>2010</v>
      </c>
      <c r="D99" s="78"/>
      <c r="E99" s="96"/>
      <c r="F99" s="96"/>
      <c r="G99" s="96"/>
      <c r="H99" s="96"/>
      <c r="I99" s="96"/>
      <c r="J99" s="46">
        <v>-138025.04534846696</v>
      </c>
      <c r="K99" s="46">
        <v>-87315.68005274695</v>
      </c>
      <c r="L99" s="46">
        <v>-22642.34815976823</v>
      </c>
      <c r="M99" s="46">
        <v>-17786.70443000004</v>
      </c>
      <c r="N99" s="46">
        <v>-13771.35601999698</v>
      </c>
      <c r="O99" s="145">
        <f t="shared" si="10"/>
        <v>-279541.13401097915</v>
      </c>
    </row>
    <row r="100" spans="1:15" ht="13.5">
      <c r="A100" s="5"/>
      <c r="B100" s="7"/>
      <c r="C100" s="78">
        <v>2011</v>
      </c>
      <c r="D100" s="78"/>
      <c r="E100" s="96"/>
      <c r="F100" s="96"/>
      <c r="G100" s="96"/>
      <c r="H100" s="96"/>
      <c r="I100" s="96"/>
      <c r="J100" s="96"/>
      <c r="K100" s="46">
        <v>-143516.45941887665</v>
      </c>
      <c r="L100" s="46">
        <v>-85351.5859899998</v>
      </c>
      <c r="M100" s="46">
        <v>-25620.20267000003</v>
      </c>
      <c r="N100" s="46">
        <v>-16787.36587999239</v>
      </c>
      <c r="O100" s="145">
        <f t="shared" si="10"/>
        <v>-271275.61395886884</v>
      </c>
    </row>
    <row r="101" spans="1:15" ht="13.5">
      <c r="A101" s="5"/>
      <c r="B101" s="7"/>
      <c r="C101" s="78">
        <v>2012</v>
      </c>
      <c r="D101" s="78"/>
      <c r="E101" s="96"/>
      <c r="F101" s="96"/>
      <c r="G101" s="96"/>
      <c r="H101" s="96"/>
      <c r="I101" s="96"/>
      <c r="J101" s="96"/>
      <c r="K101" s="96"/>
      <c r="L101" s="46">
        <v>-149006.48822000105</v>
      </c>
      <c r="M101" s="46">
        <v>-87740.53455000032</v>
      </c>
      <c r="N101" s="46">
        <v>-19678.21447</v>
      </c>
      <c r="O101" s="145">
        <f t="shared" si="10"/>
        <v>-256425.23724000138</v>
      </c>
    </row>
    <row r="102" spans="1:15" ht="13.5">
      <c r="A102" s="5"/>
      <c r="B102" s="7"/>
      <c r="C102" s="78">
        <v>2013</v>
      </c>
      <c r="D102" s="78"/>
      <c r="E102" s="96"/>
      <c r="F102" s="96"/>
      <c r="G102" s="96"/>
      <c r="H102" s="96"/>
      <c r="I102" s="96"/>
      <c r="J102" s="96"/>
      <c r="K102" s="96"/>
      <c r="L102" s="96"/>
      <c r="M102" s="46">
        <v>-150783.76275999972</v>
      </c>
      <c r="N102" s="46">
        <v>-84824.1392300006</v>
      </c>
      <c r="O102" s="145">
        <f t="shared" si="10"/>
        <v>-235607.90199000033</v>
      </c>
    </row>
    <row r="103" spans="1:15" ht="13.5">
      <c r="A103" s="5"/>
      <c r="B103" s="7"/>
      <c r="C103" s="78">
        <v>2014</v>
      </c>
      <c r="D103" s="78"/>
      <c r="E103" s="96"/>
      <c r="F103" s="96"/>
      <c r="G103" s="96"/>
      <c r="H103" s="96"/>
      <c r="I103" s="96"/>
      <c r="J103" s="96"/>
      <c r="K103" s="96"/>
      <c r="L103" s="96"/>
      <c r="M103" s="22"/>
      <c r="N103" s="46">
        <v>-136973.6767299979</v>
      </c>
      <c r="O103" s="145">
        <f t="shared" si="10"/>
        <v>-136973.6767299979</v>
      </c>
    </row>
    <row r="104" spans="1:15" ht="12.75" thickBot="1">
      <c r="A104" s="5"/>
      <c r="B104" s="7"/>
      <c r="C104" s="78"/>
      <c r="D104" s="79"/>
      <c r="E104" s="25"/>
      <c r="F104" s="25"/>
      <c r="G104" s="25"/>
      <c r="H104" s="25"/>
      <c r="I104" s="25"/>
      <c r="J104" s="25"/>
      <c r="K104" s="25"/>
      <c r="L104" s="25"/>
      <c r="M104" s="25"/>
      <c r="N104" s="64"/>
      <c r="O104" s="62"/>
    </row>
    <row r="105" spans="1:15" ht="13.5" thickTop="1">
      <c r="A105" s="5"/>
      <c r="B105" s="7" t="s">
        <v>147</v>
      </c>
      <c r="C105" s="78"/>
      <c r="D105" s="78"/>
      <c r="E105" s="142">
        <f aca="true" t="shared" si="11" ref="E105:N105">SUM(E93:E103)</f>
        <v>-329853.49454000214</v>
      </c>
      <c r="F105" s="142">
        <f t="shared" si="11"/>
        <v>-354574.27019000065</v>
      </c>
      <c r="G105" s="142">
        <f t="shared" si="11"/>
        <v>-365329.0233241419</v>
      </c>
      <c r="H105" s="142">
        <f t="shared" si="11"/>
        <v>-401038.23380000005</v>
      </c>
      <c r="I105" s="142">
        <f t="shared" si="11"/>
        <v>-399875.8614406736</v>
      </c>
      <c r="J105" s="142">
        <f t="shared" si="11"/>
        <v>-405046.10360000003</v>
      </c>
      <c r="K105" s="142">
        <f t="shared" si="11"/>
        <v>-421202.6709266404</v>
      </c>
      <c r="L105" s="142">
        <f t="shared" si="11"/>
        <v>-426981.4854843466</v>
      </c>
      <c r="M105" s="142">
        <f t="shared" si="11"/>
        <v>-445022.72121</v>
      </c>
      <c r="N105" s="142">
        <f t="shared" si="11"/>
        <v>-430355.4899899868</v>
      </c>
      <c r="O105" s="62"/>
    </row>
    <row r="106" spans="1:15" ht="12">
      <c r="A106" s="8"/>
      <c r="B106" s="9"/>
      <c r="C106" s="17"/>
      <c r="D106" s="1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T104"/>
  <sheetViews>
    <sheetView zoomScale="90" zoomScaleNormal="90" zoomScalePageLayoutView="0" workbookViewId="0" topLeftCell="A1">
      <selection activeCell="A3" sqref="A3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40.83203125" style="11" customWidth="1"/>
    <col min="4" max="14" width="15.83203125" style="11" customWidth="1"/>
    <col min="15" max="16384" width="9.33203125" style="11" customWidth="1"/>
  </cols>
  <sheetData>
    <row r="1" spans="1:6" ht="15">
      <c r="A1" s="119" t="s">
        <v>330</v>
      </c>
      <c r="B1" s="119"/>
      <c r="C1" s="119"/>
      <c r="D1" s="119"/>
      <c r="E1" s="119"/>
      <c r="F1" s="119"/>
    </row>
    <row r="2" spans="1:3" ht="12">
      <c r="A2" s="120" t="s">
        <v>349</v>
      </c>
      <c r="B2" s="120"/>
      <c r="C2" s="120"/>
    </row>
    <row r="3" spans="1:3" ht="12.75">
      <c r="A3" s="115"/>
      <c r="B3"/>
      <c r="C3"/>
    </row>
    <row r="4" spans="1:14" ht="12.75">
      <c r="A4" s="155" t="s">
        <v>142</v>
      </c>
      <c r="B4" s="156"/>
      <c r="C4" s="156"/>
      <c r="D4" s="208" t="s">
        <v>68</v>
      </c>
      <c r="E4" s="206"/>
      <c r="F4" s="204"/>
      <c r="G4" s="204"/>
      <c r="H4" s="204"/>
      <c r="I4" s="204"/>
      <c r="J4" s="204"/>
      <c r="K4" s="204"/>
      <c r="L4" s="204"/>
      <c r="M4" s="204"/>
      <c r="N4" s="205"/>
    </row>
    <row r="5" spans="1:14" ht="12.75">
      <c r="A5" s="132"/>
      <c r="B5" s="131"/>
      <c r="C5" s="131"/>
      <c r="D5" s="134">
        <v>2005</v>
      </c>
      <c r="E5" s="134">
        <v>2006</v>
      </c>
      <c r="F5" s="134">
        <v>2007</v>
      </c>
      <c r="G5" s="134">
        <v>2008</v>
      </c>
      <c r="H5" s="134">
        <v>2009</v>
      </c>
      <c r="I5" s="134">
        <v>2010</v>
      </c>
      <c r="J5" s="134">
        <v>2011</v>
      </c>
      <c r="K5" s="134">
        <v>2012</v>
      </c>
      <c r="L5" s="134">
        <v>2013</v>
      </c>
      <c r="M5" s="134">
        <v>2014</v>
      </c>
      <c r="N5" s="136" t="s">
        <v>4</v>
      </c>
    </row>
    <row r="6" spans="1:14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2.75">
      <c r="A7" s="12" t="s">
        <v>331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12"/>
      <c r="B8" s="4"/>
      <c r="C8" s="154" t="s">
        <v>352</v>
      </c>
      <c r="D8" s="46">
        <v>63453.33042024999</v>
      </c>
      <c r="E8" s="46">
        <v>63749.72088912034</v>
      </c>
      <c r="F8" s="46">
        <v>60811.95730974729</v>
      </c>
      <c r="G8" s="46">
        <v>60554.27103027461</v>
      </c>
      <c r="H8" s="46">
        <v>57893.29152207326</v>
      </c>
      <c r="I8" s="46">
        <v>56120.68456197147</v>
      </c>
      <c r="J8" s="46">
        <v>52572.586220639016</v>
      </c>
      <c r="K8" s="46">
        <v>47568.944768854424</v>
      </c>
      <c r="L8" s="46">
        <v>46457.213433496494</v>
      </c>
      <c r="M8" s="46">
        <v>40364.9287531086</v>
      </c>
      <c r="N8" s="62"/>
    </row>
    <row r="9" spans="1:14" ht="13.5">
      <c r="A9" s="5"/>
      <c r="B9" s="4"/>
      <c r="C9" s="154">
        <v>2005</v>
      </c>
      <c r="D9" s="82"/>
      <c r="E9" s="46">
        <v>3528.840611629649</v>
      </c>
      <c r="F9" s="46">
        <v>4625.87319167999</v>
      </c>
      <c r="G9" s="46">
        <v>4850.941172326382</v>
      </c>
      <c r="H9" s="46">
        <v>4843.907493371784</v>
      </c>
      <c r="I9" s="46">
        <v>4618.866956676516</v>
      </c>
      <c r="J9" s="46">
        <v>4340.064991196558</v>
      </c>
      <c r="K9" s="46">
        <v>4406.425686536319</v>
      </c>
      <c r="L9" s="46">
        <v>4025.823689002793</v>
      </c>
      <c r="M9" s="46">
        <v>3422.145161289404</v>
      </c>
      <c r="N9" s="146">
        <f aca="true" t="shared" si="0" ref="N9:N17">SUM(D9:M9)</f>
        <v>38662.88895370939</v>
      </c>
    </row>
    <row r="10" spans="1:14" ht="13.5">
      <c r="A10" s="5"/>
      <c r="B10" s="4"/>
      <c r="C10" s="154">
        <v>2006</v>
      </c>
      <c r="D10" s="96"/>
      <c r="E10" s="82"/>
      <c r="F10" s="46">
        <v>3876.957063572724</v>
      </c>
      <c r="G10" s="46">
        <v>4530.311515527113</v>
      </c>
      <c r="H10" s="46">
        <v>4706.910114314558</v>
      </c>
      <c r="I10" s="46">
        <v>4325.080077621582</v>
      </c>
      <c r="J10" s="46">
        <v>4423.344185276781</v>
      </c>
      <c r="K10" s="46">
        <v>4217.513704888177</v>
      </c>
      <c r="L10" s="46">
        <v>3845.8470453258496</v>
      </c>
      <c r="M10" s="46">
        <v>3275.799180655447</v>
      </c>
      <c r="N10" s="146">
        <f t="shared" si="0"/>
        <v>33201.76288718223</v>
      </c>
    </row>
    <row r="11" spans="1:14" ht="13.5">
      <c r="A11" s="5"/>
      <c r="B11" s="4"/>
      <c r="C11" s="154">
        <v>2007</v>
      </c>
      <c r="D11" s="96"/>
      <c r="E11" s="96"/>
      <c r="F11" s="82"/>
      <c r="G11" s="46">
        <v>4190.672726871889</v>
      </c>
      <c r="H11" s="46">
        <v>4588.532119856616</v>
      </c>
      <c r="I11" s="46">
        <v>4338.085720463005</v>
      </c>
      <c r="J11" s="46">
        <v>4704.733042157377</v>
      </c>
      <c r="K11" s="46">
        <v>4512.967024275588</v>
      </c>
      <c r="L11" s="46">
        <v>4195.511365045035</v>
      </c>
      <c r="M11" s="46">
        <v>3593.4431775405683</v>
      </c>
      <c r="N11" s="146">
        <f t="shared" si="0"/>
        <v>30123.94517621008</v>
      </c>
    </row>
    <row r="12" spans="1:14" ht="13.5">
      <c r="A12" s="5"/>
      <c r="B12" s="7"/>
      <c r="C12" s="154">
        <v>2008</v>
      </c>
      <c r="D12" s="96"/>
      <c r="E12" s="96"/>
      <c r="F12" s="96"/>
      <c r="G12" s="82"/>
      <c r="H12" s="46">
        <v>4027.7990739233114</v>
      </c>
      <c r="I12" s="46">
        <v>4423.211185959763</v>
      </c>
      <c r="J12" s="46">
        <v>4980.001046768944</v>
      </c>
      <c r="K12" s="46">
        <v>4911.30393156302</v>
      </c>
      <c r="L12" s="46">
        <v>4599.950004530929</v>
      </c>
      <c r="M12" s="46">
        <v>4108.635735989575</v>
      </c>
      <c r="N12" s="146">
        <f t="shared" si="0"/>
        <v>27050.900978735543</v>
      </c>
    </row>
    <row r="13" spans="1:14" ht="13.5">
      <c r="A13" s="5"/>
      <c r="B13" s="7"/>
      <c r="C13" s="154">
        <v>2009</v>
      </c>
      <c r="D13" s="96"/>
      <c r="E13" s="96"/>
      <c r="F13" s="96"/>
      <c r="G13" s="96"/>
      <c r="H13" s="82"/>
      <c r="I13" s="46">
        <v>3355.6942605268873</v>
      </c>
      <c r="J13" s="46">
        <v>4127.921679609659</v>
      </c>
      <c r="K13" s="46">
        <v>4132.091537979664</v>
      </c>
      <c r="L13" s="46">
        <v>4091.2476104141983</v>
      </c>
      <c r="M13" s="46">
        <v>3648.8941822223824</v>
      </c>
      <c r="N13" s="146">
        <f t="shared" si="0"/>
        <v>19355.84927075279</v>
      </c>
    </row>
    <row r="14" spans="1:14" ht="13.5">
      <c r="A14" s="12"/>
      <c r="B14" s="7"/>
      <c r="C14" s="154">
        <v>2010</v>
      </c>
      <c r="D14" s="96"/>
      <c r="E14" s="96"/>
      <c r="F14" s="96"/>
      <c r="G14" s="96"/>
      <c r="H14" s="96"/>
      <c r="I14" s="82"/>
      <c r="J14" s="46">
        <v>3301.6515343516703</v>
      </c>
      <c r="K14" s="46">
        <v>4265.4577702976</v>
      </c>
      <c r="L14" s="46">
        <v>4269.974189166131</v>
      </c>
      <c r="M14" s="46">
        <v>3742.4629583662504</v>
      </c>
      <c r="N14" s="146">
        <f t="shared" si="0"/>
        <v>15579.54645218165</v>
      </c>
    </row>
    <row r="15" spans="1:14" ht="13.5">
      <c r="A15" s="5"/>
      <c r="B15" s="7"/>
      <c r="C15" s="154">
        <v>2011</v>
      </c>
      <c r="D15" s="96"/>
      <c r="E15" s="96"/>
      <c r="F15" s="96"/>
      <c r="G15" s="96"/>
      <c r="H15" s="96"/>
      <c r="I15" s="96"/>
      <c r="J15" s="96"/>
      <c r="K15" s="46">
        <v>3155.913765605212</v>
      </c>
      <c r="L15" s="46">
        <v>4517.37513659178</v>
      </c>
      <c r="M15" s="46">
        <v>4028.3658425818326</v>
      </c>
      <c r="N15" s="146">
        <f t="shared" si="0"/>
        <v>11701.654744778823</v>
      </c>
    </row>
    <row r="16" spans="1:14" ht="13.5">
      <c r="A16" s="5"/>
      <c r="B16" s="7"/>
      <c r="C16" s="154">
        <v>2012</v>
      </c>
      <c r="D16" s="96"/>
      <c r="E16" s="96"/>
      <c r="F16" s="96"/>
      <c r="G16" s="96"/>
      <c r="H16" s="96"/>
      <c r="I16" s="96"/>
      <c r="J16" s="4"/>
      <c r="K16" s="82"/>
      <c r="L16" s="46">
        <v>4361.05411089099</v>
      </c>
      <c r="M16" s="46">
        <v>3994.546482175376</v>
      </c>
      <c r="N16" s="146">
        <f t="shared" si="0"/>
        <v>8355.600593066367</v>
      </c>
    </row>
    <row r="17" spans="1:14" ht="13.5">
      <c r="A17" s="5"/>
      <c r="B17" s="7"/>
      <c r="C17" s="154">
        <v>2013</v>
      </c>
      <c r="D17" s="96"/>
      <c r="E17" s="96"/>
      <c r="F17" s="96"/>
      <c r="G17" s="96"/>
      <c r="H17" s="96"/>
      <c r="I17" s="96"/>
      <c r="J17" s="96"/>
      <c r="K17" s="82"/>
      <c r="L17" s="22"/>
      <c r="M17" s="46">
        <v>3935.6593919561597</v>
      </c>
      <c r="N17" s="146">
        <f t="shared" si="0"/>
        <v>3935.6593919561597</v>
      </c>
    </row>
    <row r="18" spans="1:14" ht="12.75">
      <c r="A18" s="5"/>
      <c r="B18" s="7"/>
      <c r="C18" s="78"/>
      <c r="D18" s="96"/>
      <c r="E18" s="96"/>
      <c r="F18" s="96"/>
      <c r="G18" s="96"/>
      <c r="H18" s="96"/>
      <c r="I18" s="96"/>
      <c r="J18" s="96"/>
      <c r="K18" s="82"/>
      <c r="L18" s="22"/>
      <c r="M18" s="22"/>
      <c r="N18" s="63"/>
    </row>
    <row r="19" spans="1:14" ht="3.75" customHeight="1" thickBot="1">
      <c r="A19" s="5"/>
      <c r="B19" s="7"/>
      <c r="C19" s="78"/>
      <c r="D19" s="95"/>
      <c r="E19" s="95"/>
      <c r="F19" s="95"/>
      <c r="G19" s="95"/>
      <c r="H19" s="95"/>
      <c r="I19" s="95"/>
      <c r="J19" s="95"/>
      <c r="K19" s="83"/>
      <c r="L19" s="25"/>
      <c r="M19" s="25"/>
      <c r="N19" s="62"/>
    </row>
    <row r="20" spans="1:14" ht="13.5" thickTop="1">
      <c r="A20" s="5"/>
      <c r="B20" s="7" t="s">
        <v>4</v>
      </c>
      <c r="C20" s="78"/>
      <c r="D20" s="142">
        <f aca="true" t="shared" si="1" ref="D20:L20">SUM(D8:D17)</f>
        <v>63453.33042024999</v>
      </c>
      <c r="E20" s="142">
        <f t="shared" si="1"/>
        <v>67278.56150074999</v>
      </c>
      <c r="F20" s="142">
        <f t="shared" si="1"/>
        <v>69314.787565</v>
      </c>
      <c r="G20" s="142">
        <f t="shared" si="1"/>
        <v>74126.196445</v>
      </c>
      <c r="H20" s="142">
        <f t="shared" si="1"/>
        <v>76060.44032353953</v>
      </c>
      <c r="I20" s="142">
        <f t="shared" si="1"/>
        <v>77181.62276321923</v>
      </c>
      <c r="J20" s="142">
        <f t="shared" si="1"/>
        <v>78450.3027</v>
      </c>
      <c r="K20" s="142">
        <f t="shared" si="1"/>
        <v>77170.61819000001</v>
      </c>
      <c r="L20" s="142">
        <f t="shared" si="1"/>
        <v>80363.9965844642</v>
      </c>
      <c r="M20" s="142">
        <f>SUM(M8:M17)</f>
        <v>74114.8808658856</v>
      </c>
      <c r="N20" s="62"/>
    </row>
    <row r="21" spans="1:14" ht="12">
      <c r="A21" s="5"/>
      <c r="B21" s="4"/>
      <c r="C21" s="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62"/>
    </row>
    <row r="22" spans="1:14" ht="12.75">
      <c r="A22" s="12" t="s">
        <v>332</v>
      </c>
      <c r="B22" s="4"/>
      <c r="C22" s="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62"/>
    </row>
    <row r="23" spans="1:14" ht="13.5">
      <c r="A23" s="12"/>
      <c r="B23" s="4"/>
      <c r="C23" s="154" t="s">
        <v>352</v>
      </c>
      <c r="D23" s="46">
        <v>124001.34217768267</v>
      </c>
      <c r="E23" s="46">
        <v>83250.5263020558</v>
      </c>
      <c r="F23" s="46">
        <v>108402.09995111749</v>
      </c>
      <c r="G23" s="46">
        <v>106042.9135919439</v>
      </c>
      <c r="H23" s="46">
        <v>93619.81984927919</v>
      </c>
      <c r="I23" s="46">
        <v>-1838.1341248310473</v>
      </c>
      <c r="J23" s="46">
        <v>-30199.30485833985</v>
      </c>
      <c r="K23" s="46">
        <v>18256.225392681976</v>
      </c>
      <c r="L23" s="46">
        <v>56625.63058640497</v>
      </c>
      <c r="M23" s="46">
        <v>25442.689183762006</v>
      </c>
      <c r="N23" s="62"/>
    </row>
    <row r="24" spans="1:14" ht="13.5">
      <c r="A24" s="5"/>
      <c r="B24" s="4"/>
      <c r="C24" s="154">
        <v>2005</v>
      </c>
      <c r="D24" s="46">
        <v>-296867.67502602935</v>
      </c>
      <c r="E24" s="46">
        <v>57498.71274172716</v>
      </c>
      <c r="F24" s="46">
        <v>46228.31742845734</v>
      </c>
      <c r="G24" s="46">
        <v>17685.732619650647</v>
      </c>
      <c r="H24" s="46">
        <v>9451.076378638056</v>
      </c>
      <c r="I24" s="46">
        <v>23580.081720702827</v>
      </c>
      <c r="J24" s="46">
        <v>-1327.214456574654</v>
      </c>
      <c r="K24" s="46">
        <v>-585.7660188920812</v>
      </c>
      <c r="L24" s="46">
        <v>10761.064094821812</v>
      </c>
      <c r="M24" s="46">
        <v>1167.206797555444</v>
      </c>
      <c r="N24" s="146">
        <f aca="true" t="shared" si="2" ref="N24:N32">SUM(D24:M24)</f>
        <v>-132408.4637199428</v>
      </c>
    </row>
    <row r="25" spans="1:14" ht="13.5">
      <c r="A25" s="5"/>
      <c r="B25" s="4"/>
      <c r="C25" s="154">
        <v>2006</v>
      </c>
      <c r="D25" s="82"/>
      <c r="E25" s="46">
        <v>-309032.3897826997</v>
      </c>
      <c r="F25" s="46">
        <v>83824.19815069783</v>
      </c>
      <c r="G25" s="46">
        <v>39356.45695319395</v>
      </c>
      <c r="H25" s="46">
        <v>22800.859553095714</v>
      </c>
      <c r="I25" s="46">
        <v>20359.09780569977</v>
      </c>
      <c r="J25" s="46">
        <v>6693.426915920019</v>
      </c>
      <c r="K25" s="46">
        <v>812.1350908369267</v>
      </c>
      <c r="L25" s="46">
        <v>11163.841262382673</v>
      </c>
      <c r="M25" s="46">
        <v>3815.5789502755983</v>
      </c>
      <c r="N25" s="146">
        <f t="shared" si="2"/>
        <v>-120206.7951005972</v>
      </c>
    </row>
    <row r="26" spans="1:14" ht="13.5">
      <c r="A26" s="5"/>
      <c r="B26" s="4"/>
      <c r="C26" s="154">
        <v>2007</v>
      </c>
      <c r="D26" s="96"/>
      <c r="E26" s="82"/>
      <c r="F26" s="46">
        <v>-321280.88803862245</v>
      </c>
      <c r="G26" s="46">
        <v>88780.03019502603</v>
      </c>
      <c r="H26" s="46">
        <v>40727.00243163577</v>
      </c>
      <c r="I26" s="46">
        <v>22107.422329252928</v>
      </c>
      <c r="J26" s="46">
        <v>12138.722960785652</v>
      </c>
      <c r="K26" s="46">
        <v>3978.5229159640476</v>
      </c>
      <c r="L26" s="46">
        <v>8699.110907912862</v>
      </c>
      <c r="M26" s="46">
        <v>5244.1829268596</v>
      </c>
      <c r="N26" s="146">
        <f t="shared" si="2"/>
        <v>-139605.89337118558</v>
      </c>
    </row>
    <row r="27" spans="1:14" ht="13.5">
      <c r="A27" s="5"/>
      <c r="B27" s="7"/>
      <c r="C27" s="154">
        <v>2008</v>
      </c>
      <c r="D27" s="96"/>
      <c r="E27" s="96"/>
      <c r="F27" s="82"/>
      <c r="G27" s="46">
        <v>-323760.4228155572</v>
      </c>
      <c r="H27" s="46">
        <v>79073.7892093986</v>
      </c>
      <c r="I27" s="46">
        <v>46761.71479548282</v>
      </c>
      <c r="J27" s="46">
        <v>23016.564755896605</v>
      </c>
      <c r="K27" s="46">
        <v>4090.7607188655556</v>
      </c>
      <c r="L27" s="46">
        <v>5092.512610840914</v>
      </c>
      <c r="M27" s="46">
        <v>3982.583691618137</v>
      </c>
      <c r="N27" s="146">
        <f t="shared" si="2"/>
        <v>-161742.4970334546</v>
      </c>
    </row>
    <row r="28" spans="1:14" ht="13.5">
      <c r="A28" s="5"/>
      <c r="B28" s="7"/>
      <c r="C28" s="154">
        <v>2009</v>
      </c>
      <c r="D28" s="96"/>
      <c r="E28" s="96"/>
      <c r="F28" s="96"/>
      <c r="G28" s="82"/>
      <c r="H28" s="46">
        <v>-294479.7624264953</v>
      </c>
      <c r="I28" s="46">
        <v>103547.51701921207</v>
      </c>
      <c r="J28" s="46">
        <v>40974.473803931316</v>
      </c>
      <c r="K28" s="46">
        <v>13418.721381292948</v>
      </c>
      <c r="L28" s="46">
        <v>8249.81164432557</v>
      </c>
      <c r="M28" s="46">
        <v>9623.277953765779</v>
      </c>
      <c r="N28" s="146">
        <f t="shared" si="2"/>
        <v>-118665.96062396764</v>
      </c>
    </row>
    <row r="29" spans="1:14" ht="13.5">
      <c r="A29" s="12"/>
      <c r="B29" s="7"/>
      <c r="C29" s="154">
        <v>2010</v>
      </c>
      <c r="D29" s="96"/>
      <c r="E29" s="96"/>
      <c r="F29" s="96"/>
      <c r="G29" s="96"/>
      <c r="H29" s="82"/>
      <c r="I29" s="46">
        <v>-311871.248116124</v>
      </c>
      <c r="J29" s="46">
        <v>58832.329379384886</v>
      </c>
      <c r="K29" s="46">
        <v>50763.38829850768</v>
      </c>
      <c r="L29" s="46">
        <v>15762.137400950982</v>
      </c>
      <c r="M29" s="46">
        <v>-1613.50987459479</v>
      </c>
      <c r="N29" s="146">
        <f t="shared" si="2"/>
        <v>-188126.90291187528</v>
      </c>
    </row>
    <row r="30" spans="1:14" ht="13.5">
      <c r="A30" s="5"/>
      <c r="B30" s="7"/>
      <c r="C30" s="154">
        <v>2011</v>
      </c>
      <c r="D30" s="96"/>
      <c r="E30" s="96"/>
      <c r="F30" s="96"/>
      <c r="G30" s="96"/>
      <c r="H30" s="96"/>
      <c r="I30" s="82"/>
      <c r="J30" s="46">
        <v>-323743.6110610085</v>
      </c>
      <c r="K30" s="46">
        <v>96992.2257151591</v>
      </c>
      <c r="L30" s="46">
        <v>25785.36799393022</v>
      </c>
      <c r="M30" s="46">
        <v>9536.327732300932</v>
      </c>
      <c r="N30" s="146">
        <f t="shared" si="2"/>
        <v>-191429.68961961824</v>
      </c>
    </row>
    <row r="31" spans="1:14" ht="13.5">
      <c r="A31" s="5"/>
      <c r="B31" s="7"/>
      <c r="C31" s="154">
        <v>2012</v>
      </c>
      <c r="D31" s="96"/>
      <c r="E31" s="96"/>
      <c r="F31" s="96"/>
      <c r="G31" s="96"/>
      <c r="H31" s="96"/>
      <c r="I31" s="96"/>
      <c r="J31" s="96"/>
      <c r="K31" s="46">
        <v>-300685.2113210491</v>
      </c>
      <c r="L31" s="46">
        <v>88226.5574218624</v>
      </c>
      <c r="M31" s="46">
        <v>32332.251695956347</v>
      </c>
      <c r="N31" s="146">
        <f t="shared" si="2"/>
        <v>-180126.40220323036</v>
      </c>
    </row>
    <row r="32" spans="1:14" ht="13.5">
      <c r="A32" s="5"/>
      <c r="B32" s="7"/>
      <c r="C32" s="154">
        <v>2013</v>
      </c>
      <c r="D32" s="96"/>
      <c r="E32" s="96"/>
      <c r="F32" s="96"/>
      <c r="G32" s="96"/>
      <c r="H32" s="96"/>
      <c r="I32" s="96"/>
      <c r="J32" s="96"/>
      <c r="K32" s="96"/>
      <c r="L32" s="46">
        <v>-285359.05736500415</v>
      </c>
      <c r="M32" s="46">
        <v>84514.51767583555</v>
      </c>
      <c r="N32" s="146">
        <f t="shared" si="2"/>
        <v>-200844.5396891686</v>
      </c>
    </row>
    <row r="33" spans="1:14" ht="13.5">
      <c r="A33" s="5"/>
      <c r="B33" s="7"/>
      <c r="C33" s="154">
        <v>2014</v>
      </c>
      <c r="D33" s="96"/>
      <c r="E33" s="96"/>
      <c r="F33" s="96"/>
      <c r="G33" s="96"/>
      <c r="H33" s="96"/>
      <c r="I33" s="96"/>
      <c r="J33" s="96"/>
      <c r="K33" s="96"/>
      <c r="L33" s="46"/>
      <c r="M33" s="46">
        <v>-280513.944779335</v>
      </c>
      <c r="N33" s="63"/>
    </row>
    <row r="34" spans="1:14" ht="3.75" customHeight="1" thickBot="1">
      <c r="A34" s="5"/>
      <c r="B34" s="7"/>
      <c r="C34" s="78"/>
      <c r="D34" s="95">
        <v>-137627.3920600143</v>
      </c>
      <c r="E34" s="95">
        <v>-172866.33284834668</v>
      </c>
      <c r="F34" s="95">
        <v>-168283.15073891674</v>
      </c>
      <c r="G34" s="95">
        <v>-82826.2725083498</v>
      </c>
      <c r="H34" s="95">
        <v>-71895.28945574269</v>
      </c>
      <c r="I34" s="95">
        <v>-48807.21500444802</v>
      </c>
      <c r="J34" s="95">
        <v>-97353.54857060465</v>
      </c>
      <c r="K34" s="83">
        <v>-213614.6125600045</v>
      </c>
      <c r="L34" s="25">
        <v>-112958.99782663293</v>
      </c>
      <c r="M34" s="25">
        <v>230366.0339234324</v>
      </c>
      <c r="N34" s="62"/>
    </row>
    <row r="35" spans="1:14" ht="14.25" thickTop="1">
      <c r="A35" s="5"/>
      <c r="B35" s="7" t="s">
        <v>4</v>
      </c>
      <c r="C35" s="78"/>
      <c r="D35" s="140">
        <f aca="true" t="shared" si="3" ref="D35:L35">SUM(D23:D33)</f>
        <v>-172866.33284834668</v>
      </c>
      <c r="E35" s="140">
        <f t="shared" si="3"/>
        <v>-168283.15073891674</v>
      </c>
      <c r="F35" s="140">
        <f t="shared" si="3"/>
        <v>-82826.2725083498</v>
      </c>
      <c r="G35" s="140">
        <f t="shared" si="3"/>
        <v>-71895.28945574269</v>
      </c>
      <c r="H35" s="140">
        <f t="shared" si="3"/>
        <v>-48807.21500444802</v>
      </c>
      <c r="I35" s="140">
        <f t="shared" si="3"/>
        <v>-97353.54857060465</v>
      </c>
      <c r="J35" s="140">
        <f t="shared" si="3"/>
        <v>-213614.6125600045</v>
      </c>
      <c r="K35" s="140">
        <f t="shared" si="3"/>
        <v>-112958.99782663293</v>
      </c>
      <c r="L35" s="140">
        <f t="shared" si="3"/>
        <v>-54993.02344157174</v>
      </c>
      <c r="M35" s="140">
        <f>SUM(M23:M33)</f>
        <v>-106468.8380460004</v>
      </c>
      <c r="N35" s="62"/>
    </row>
    <row r="36" spans="1:14" s="4" customFormat="1" ht="12">
      <c r="A36" s="5"/>
      <c r="B36" s="7"/>
      <c r="C36" s="7"/>
      <c r="N36" s="60"/>
    </row>
    <row r="37" spans="1:14" s="4" customFormat="1" ht="12.75">
      <c r="A37" s="12" t="s">
        <v>333</v>
      </c>
      <c r="N37" s="60"/>
    </row>
    <row r="38" spans="1:14" s="4" customFormat="1" ht="12.75">
      <c r="A38" s="12"/>
      <c r="C38" s="7" t="s">
        <v>352</v>
      </c>
      <c r="D38" s="46">
        <v>13488.182000000003</v>
      </c>
      <c r="E38" s="46">
        <v>9820.43532324252</v>
      </c>
      <c r="F38" s="46">
        <v>-10527.552399999999</v>
      </c>
      <c r="G38" s="46">
        <v>0</v>
      </c>
      <c r="H38" s="46">
        <v>7521.5389568842365</v>
      </c>
      <c r="I38" s="46">
        <v>2856.877987706228</v>
      </c>
      <c r="J38" s="46">
        <v>20739.024399459537</v>
      </c>
      <c r="K38" s="46">
        <v>51105.483186352474</v>
      </c>
      <c r="L38" s="46">
        <v>56485.46852357745</v>
      </c>
      <c r="M38" s="46">
        <v>63224.13249306543</v>
      </c>
      <c r="N38" s="63"/>
    </row>
    <row r="39" spans="1:14" s="4" customFormat="1" ht="12.75">
      <c r="A39" s="5"/>
      <c r="C39" s="78">
        <v>2005</v>
      </c>
      <c r="D39" s="82"/>
      <c r="E39" s="46">
        <v>-5012.529906745393</v>
      </c>
      <c r="F39" s="46">
        <v>-1409</v>
      </c>
      <c r="G39" s="46">
        <v>0</v>
      </c>
      <c r="H39" s="46">
        <v>531.7031480408031</v>
      </c>
      <c r="I39" s="46">
        <v>206.09388001770083</v>
      </c>
      <c r="J39" s="46">
        <v>2848.67550369376</v>
      </c>
      <c r="K39" s="46">
        <v>5747.0879696182665</v>
      </c>
      <c r="L39" s="46">
        <v>4160.591021907304</v>
      </c>
      <c r="M39" s="46">
        <v>5101.60302401262</v>
      </c>
      <c r="N39" s="146">
        <f aca="true" t="shared" si="4" ref="N39:N46">SUM(D39:M39)</f>
        <v>12174.22464054506</v>
      </c>
    </row>
    <row r="40" spans="1:14" s="4" customFormat="1" ht="12.75">
      <c r="A40" s="5"/>
      <c r="C40" s="78">
        <v>2006</v>
      </c>
      <c r="D40" s="96"/>
      <c r="E40" s="82"/>
      <c r="F40" s="46">
        <v>-1250.2845</v>
      </c>
      <c r="G40" s="46">
        <v>0</v>
      </c>
      <c r="H40" s="46">
        <v>501.01930342096784</v>
      </c>
      <c r="I40" s="46">
        <v>239.95590357836895</v>
      </c>
      <c r="J40" s="46">
        <v>2873.266982362848</v>
      </c>
      <c r="K40" s="46">
        <v>5014.536333937022</v>
      </c>
      <c r="L40" s="46">
        <v>4361.7366003857</v>
      </c>
      <c r="M40" s="46">
        <v>4916.628009206115</v>
      </c>
      <c r="N40" s="146">
        <f t="shared" si="4"/>
        <v>16656.858632891024</v>
      </c>
    </row>
    <row r="41" spans="1:14" s="4" customFormat="1" ht="12.75">
      <c r="A41" s="5"/>
      <c r="C41" s="78">
        <v>2007</v>
      </c>
      <c r="D41" s="96"/>
      <c r="E41" s="96"/>
      <c r="F41" s="82"/>
      <c r="G41" s="46">
        <v>0</v>
      </c>
      <c r="H41" s="46">
        <v>495.2012148358925</v>
      </c>
      <c r="I41" s="46">
        <v>248.64079009429457</v>
      </c>
      <c r="J41" s="46">
        <v>3320.1684414189103</v>
      </c>
      <c r="K41" s="46">
        <v>6419.721521442893</v>
      </c>
      <c r="L41" s="46">
        <v>4349.853844651442</v>
      </c>
      <c r="M41" s="46">
        <v>5383.032224881292</v>
      </c>
      <c r="N41" s="146">
        <f t="shared" si="4"/>
        <v>20216.618037324726</v>
      </c>
    </row>
    <row r="42" spans="1:14" s="4" customFormat="1" ht="12.75">
      <c r="A42" s="5"/>
      <c r="B42" s="7"/>
      <c r="C42" s="78">
        <v>2008</v>
      </c>
      <c r="D42" s="96"/>
      <c r="E42" s="96"/>
      <c r="F42" s="96"/>
      <c r="G42" s="82"/>
      <c r="H42" s="46">
        <v>514.2540460813809</v>
      </c>
      <c r="I42" s="46">
        <v>268.26789781816956</v>
      </c>
      <c r="J42" s="46">
        <v>4020.76560079665</v>
      </c>
      <c r="K42" s="46">
        <v>6382.993567629639</v>
      </c>
      <c r="L42" s="46">
        <v>4883.548947352232</v>
      </c>
      <c r="M42" s="46">
        <v>6250.445446112553</v>
      </c>
      <c r="N42" s="146">
        <f t="shared" si="4"/>
        <v>22320.275505790625</v>
      </c>
    </row>
    <row r="43" spans="1:14" s="4" customFormat="1" ht="12.75">
      <c r="A43" s="5"/>
      <c r="B43" s="7"/>
      <c r="C43" s="78">
        <v>2009</v>
      </c>
      <c r="D43" s="96"/>
      <c r="E43" s="96"/>
      <c r="F43" s="96"/>
      <c r="G43" s="96"/>
      <c r="H43" s="82"/>
      <c r="I43" s="46">
        <v>220.38782762617802</v>
      </c>
      <c r="J43" s="46">
        <v>4946.47207000128</v>
      </c>
      <c r="K43" s="46">
        <v>5778.207533877862</v>
      </c>
      <c r="L43" s="46">
        <v>4301.620369622546</v>
      </c>
      <c r="M43" s="46">
        <v>5966.581820262664</v>
      </c>
      <c r="N43" s="146">
        <f t="shared" si="4"/>
        <v>21213.269621390533</v>
      </c>
    </row>
    <row r="44" spans="1:14" s="4" customFormat="1" ht="12.75">
      <c r="A44" s="5"/>
      <c r="B44" s="7"/>
      <c r="C44" s="78">
        <v>2010</v>
      </c>
      <c r="D44" s="96"/>
      <c r="E44" s="96"/>
      <c r="F44" s="96"/>
      <c r="G44" s="96"/>
      <c r="H44" s="96"/>
      <c r="I44" s="82"/>
      <c r="J44" s="46">
        <v>4227.627002267016</v>
      </c>
      <c r="K44" s="46">
        <v>2958.838719723709</v>
      </c>
      <c r="L44" s="46">
        <v>4702.307165075882</v>
      </c>
      <c r="M44" s="46">
        <v>6332.333796614193</v>
      </c>
      <c r="N44" s="146">
        <f t="shared" si="4"/>
        <v>18221.1066836808</v>
      </c>
    </row>
    <row r="45" spans="1:14" s="4" customFormat="1" ht="12.75">
      <c r="A45" s="5"/>
      <c r="B45" s="7"/>
      <c r="C45" s="78">
        <v>2011</v>
      </c>
      <c r="D45" s="96"/>
      <c r="E45" s="96"/>
      <c r="F45" s="96"/>
      <c r="G45" s="96"/>
      <c r="H45" s="96"/>
      <c r="I45" s="96"/>
      <c r="J45" s="96"/>
      <c r="K45" s="46">
        <v>-2130.044908498761</v>
      </c>
      <c r="L45" s="46">
        <v>5108.726916179594</v>
      </c>
      <c r="M45" s="46">
        <v>6729.391545551235</v>
      </c>
      <c r="N45" s="146">
        <f t="shared" si="4"/>
        <v>9708.073553232069</v>
      </c>
    </row>
    <row r="46" spans="1:14" s="4" customFormat="1" ht="12.75">
      <c r="A46" s="5"/>
      <c r="B46" s="7"/>
      <c r="C46" s="78">
        <v>2012</v>
      </c>
      <c r="D46" s="96"/>
      <c r="E46" s="96"/>
      <c r="F46" s="96"/>
      <c r="G46" s="96"/>
      <c r="H46" s="96"/>
      <c r="I46" s="96"/>
      <c r="J46" s="96"/>
      <c r="K46" s="96"/>
      <c r="L46" s="46">
        <v>4733.329679072467</v>
      </c>
      <c r="M46" s="46">
        <v>6938.533860603181</v>
      </c>
      <c r="N46" s="146">
        <f t="shared" si="4"/>
        <v>11671.863539675647</v>
      </c>
    </row>
    <row r="47" spans="1:14" s="4" customFormat="1" ht="12.75">
      <c r="A47" s="5"/>
      <c r="B47" s="7"/>
      <c r="C47" s="78">
        <v>2013</v>
      </c>
      <c r="D47" s="96"/>
      <c r="E47" s="96"/>
      <c r="F47" s="96"/>
      <c r="G47" s="96"/>
      <c r="H47" s="96"/>
      <c r="I47" s="96"/>
      <c r="J47" s="96"/>
      <c r="K47" s="96"/>
      <c r="M47" s="46">
        <v>7567.5556748521685</v>
      </c>
      <c r="N47" s="63"/>
    </row>
    <row r="48" spans="1:14" s="4" customFormat="1" ht="12.75">
      <c r="A48" s="5"/>
      <c r="B48" s="7"/>
      <c r="C48" s="78"/>
      <c r="D48" s="96"/>
      <c r="E48" s="96"/>
      <c r="F48" s="96"/>
      <c r="G48" s="96"/>
      <c r="H48" s="96"/>
      <c r="I48" s="96"/>
      <c r="J48" s="96"/>
      <c r="K48" s="96"/>
      <c r="N48" s="63"/>
    </row>
    <row r="49" spans="1:228" s="4" customFormat="1" ht="3.75" customHeight="1" thickBot="1">
      <c r="A49" s="5"/>
      <c r="B49" s="7"/>
      <c r="C49" s="78"/>
      <c r="D49" s="95"/>
      <c r="E49" s="95"/>
      <c r="F49" s="95"/>
      <c r="G49" s="95"/>
      <c r="H49" s="95"/>
      <c r="I49" s="95"/>
      <c r="J49" s="95"/>
      <c r="K49" s="83"/>
      <c r="L49" s="25"/>
      <c r="M49" s="25"/>
      <c r="N49" s="62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</row>
    <row r="50" spans="1:14" s="4" customFormat="1" ht="13.5" thickTop="1">
      <c r="A50" s="5"/>
      <c r="B50" s="7" t="s">
        <v>4</v>
      </c>
      <c r="C50" s="78"/>
      <c r="D50" s="142">
        <f aca="true" t="shared" si="5" ref="D50:L50">SUM(D38:D47)</f>
        <v>13488.182000000003</v>
      </c>
      <c r="E50" s="142">
        <f t="shared" si="5"/>
        <v>4807.905416497127</v>
      </c>
      <c r="F50" s="142">
        <f t="shared" si="5"/>
        <v>-13186.836899999998</v>
      </c>
      <c r="G50" s="142">
        <f t="shared" si="5"/>
        <v>0</v>
      </c>
      <c r="H50" s="142">
        <f t="shared" si="5"/>
        <v>9563.71666926328</v>
      </c>
      <c r="I50" s="142">
        <f t="shared" si="5"/>
        <v>4040.22428684094</v>
      </c>
      <c r="J50" s="142">
        <f t="shared" si="5"/>
        <v>42976.00000000001</v>
      </c>
      <c r="K50" s="142">
        <f t="shared" si="5"/>
        <v>81276.8239240831</v>
      </c>
      <c r="L50" s="142">
        <f t="shared" si="5"/>
        <v>93087.18306782462</v>
      </c>
      <c r="M50" s="142">
        <f>SUM(M38:M47)</f>
        <v>118410.23789516147</v>
      </c>
      <c r="N50" s="63"/>
    </row>
    <row r="51" spans="1:14" ht="12">
      <c r="A51" s="8"/>
      <c r="B51" s="9"/>
      <c r="C51" s="17"/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</row>
    <row r="54" spans="1:8" ht="15">
      <c r="A54" s="119" t="s">
        <v>334</v>
      </c>
      <c r="H54" s="141"/>
    </row>
    <row r="55" ht="12">
      <c r="A55" s="11" t="s">
        <v>350</v>
      </c>
    </row>
    <row r="57" spans="1:14" ht="12.75">
      <c r="A57" s="155" t="s">
        <v>150</v>
      </c>
      <c r="B57" s="156"/>
      <c r="C57" s="156"/>
      <c r="D57" s="208" t="s">
        <v>151</v>
      </c>
      <c r="E57" s="204"/>
      <c r="F57" s="204"/>
      <c r="G57" s="204"/>
      <c r="H57" s="204"/>
      <c r="I57" s="204"/>
      <c r="J57" s="204"/>
      <c r="K57" s="204"/>
      <c r="L57" s="204"/>
      <c r="M57" s="204"/>
      <c r="N57" s="205"/>
    </row>
    <row r="58" spans="1:14" ht="12.75">
      <c r="A58" s="132"/>
      <c r="B58" s="131"/>
      <c r="C58" s="131"/>
      <c r="D58" s="134">
        <v>2005</v>
      </c>
      <c r="E58" s="134">
        <v>2006</v>
      </c>
      <c r="F58" s="134">
        <v>2007</v>
      </c>
      <c r="G58" s="134">
        <v>2008</v>
      </c>
      <c r="H58" s="134">
        <v>2009</v>
      </c>
      <c r="I58" s="134">
        <v>2010</v>
      </c>
      <c r="J58" s="134">
        <v>2011</v>
      </c>
      <c r="K58" s="134">
        <v>2012</v>
      </c>
      <c r="L58" s="134">
        <v>2013</v>
      </c>
      <c r="M58" s="134">
        <v>2014</v>
      </c>
      <c r="N58" s="138" t="s">
        <v>147</v>
      </c>
    </row>
    <row r="59" spans="1:14" ht="12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6"/>
    </row>
    <row r="60" spans="1:14" ht="12.75">
      <c r="A60" s="101" t="s">
        <v>335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6"/>
    </row>
    <row r="61" spans="1:14" ht="13.5">
      <c r="A61" s="12"/>
      <c r="B61" s="4"/>
      <c r="C61" s="154" t="s">
        <v>352</v>
      </c>
      <c r="D61" s="46">
        <v>63453.33042024999</v>
      </c>
      <c r="E61" s="46">
        <v>63749.72088912034</v>
      </c>
      <c r="F61" s="46">
        <v>60811.95730974729</v>
      </c>
      <c r="G61" s="46">
        <v>60554.27103027461</v>
      </c>
      <c r="H61" s="46">
        <v>57893.29152207326</v>
      </c>
      <c r="I61" s="46">
        <v>56120.68456197147</v>
      </c>
      <c r="J61" s="46">
        <v>52572.586220639016</v>
      </c>
      <c r="K61" s="46">
        <v>47568.944768854424</v>
      </c>
      <c r="L61" s="46">
        <v>46457.213433496494</v>
      </c>
      <c r="M61" s="46">
        <v>40364.9287531086</v>
      </c>
      <c r="N61" s="62"/>
    </row>
    <row r="62" spans="1:14" ht="13.5">
      <c r="A62" s="5"/>
      <c r="B62" s="4"/>
      <c r="C62" s="154">
        <v>2005</v>
      </c>
      <c r="D62" s="82"/>
      <c r="E62" s="46">
        <v>3528.840611629649</v>
      </c>
      <c r="F62" s="46">
        <v>4625.87319167999</v>
      </c>
      <c r="G62" s="46">
        <v>4850.941172326382</v>
      </c>
      <c r="H62" s="46">
        <v>4843.907493371784</v>
      </c>
      <c r="I62" s="46">
        <v>4618.866956676516</v>
      </c>
      <c r="J62" s="46">
        <v>4340.064991196558</v>
      </c>
      <c r="K62" s="46">
        <v>4406.425686536319</v>
      </c>
      <c r="L62" s="46">
        <v>4025.823689002793</v>
      </c>
      <c r="M62" s="46">
        <v>3422.145161289404</v>
      </c>
      <c r="N62" s="146">
        <f aca="true" t="shared" si="6" ref="N62:N70">SUM(D62:M62)</f>
        <v>38662.88895370939</v>
      </c>
    </row>
    <row r="63" spans="1:14" ht="13.5">
      <c r="A63" s="5"/>
      <c r="B63" s="4"/>
      <c r="C63" s="154">
        <v>2006</v>
      </c>
      <c r="D63" s="96"/>
      <c r="E63" s="82"/>
      <c r="F63" s="46">
        <v>3876.957063572724</v>
      </c>
      <c r="G63" s="46">
        <v>4530.311515527113</v>
      </c>
      <c r="H63" s="46">
        <v>4706.910114314558</v>
      </c>
      <c r="I63" s="46">
        <v>4325.080077621582</v>
      </c>
      <c r="J63" s="46">
        <v>4423.344185276781</v>
      </c>
      <c r="K63" s="46">
        <v>4217.513704888177</v>
      </c>
      <c r="L63" s="46">
        <v>3845.8470453258496</v>
      </c>
      <c r="M63" s="46">
        <v>3275.799180655447</v>
      </c>
      <c r="N63" s="146">
        <f t="shared" si="6"/>
        <v>33201.76288718223</v>
      </c>
    </row>
    <row r="64" spans="1:14" ht="13.5">
      <c r="A64" s="5"/>
      <c r="B64" s="4"/>
      <c r="C64" s="154">
        <v>2007</v>
      </c>
      <c r="D64" s="96"/>
      <c r="E64" s="96"/>
      <c r="F64" s="82"/>
      <c r="G64" s="46">
        <v>4190.672726871889</v>
      </c>
      <c r="H64" s="46">
        <v>4588.532119856616</v>
      </c>
      <c r="I64" s="46">
        <v>4338.085720463005</v>
      </c>
      <c r="J64" s="46">
        <v>4704.733042157377</v>
      </c>
      <c r="K64" s="46">
        <v>4512.967024275588</v>
      </c>
      <c r="L64" s="46">
        <v>4195.511365045035</v>
      </c>
      <c r="M64" s="46">
        <v>3593.4431775405683</v>
      </c>
      <c r="N64" s="146">
        <f t="shared" si="6"/>
        <v>30123.94517621008</v>
      </c>
    </row>
    <row r="65" spans="1:14" ht="13.5">
      <c r="A65" s="5"/>
      <c r="B65" s="7"/>
      <c r="C65" s="154">
        <v>2008</v>
      </c>
      <c r="D65" s="96"/>
      <c r="E65" s="96"/>
      <c r="F65" s="96"/>
      <c r="G65" s="82"/>
      <c r="H65" s="46">
        <v>4027.7990739233114</v>
      </c>
      <c r="I65" s="46">
        <v>4423.211185959763</v>
      </c>
      <c r="J65" s="46">
        <v>4980.001046768944</v>
      </c>
      <c r="K65" s="46">
        <v>4911.30393156302</v>
      </c>
      <c r="L65" s="46">
        <v>4599.950004530929</v>
      </c>
      <c r="M65" s="46">
        <v>4108.635735989575</v>
      </c>
      <c r="N65" s="146">
        <f t="shared" si="6"/>
        <v>27050.900978735543</v>
      </c>
    </row>
    <row r="66" spans="1:14" ht="13.5">
      <c r="A66" s="5"/>
      <c r="B66" s="7"/>
      <c r="C66" s="154">
        <v>2009</v>
      </c>
      <c r="D66" s="96"/>
      <c r="E66" s="96"/>
      <c r="F66" s="96"/>
      <c r="G66" s="96"/>
      <c r="H66" s="82"/>
      <c r="I66" s="46">
        <v>3355.6942605268873</v>
      </c>
      <c r="J66" s="46">
        <v>4127.921679609659</v>
      </c>
      <c r="K66" s="46">
        <v>4132.091537979664</v>
      </c>
      <c r="L66" s="46">
        <v>4091.2476104141983</v>
      </c>
      <c r="M66" s="46">
        <v>3648.8941822223824</v>
      </c>
      <c r="N66" s="146">
        <f t="shared" si="6"/>
        <v>19355.84927075279</v>
      </c>
    </row>
    <row r="67" spans="1:14" ht="13.5">
      <c r="A67" s="12"/>
      <c r="B67" s="7"/>
      <c r="C67" s="154">
        <v>2010</v>
      </c>
      <c r="D67" s="96"/>
      <c r="E67" s="96"/>
      <c r="F67" s="96"/>
      <c r="G67" s="96"/>
      <c r="H67" s="96"/>
      <c r="I67" s="82"/>
      <c r="J67" s="46">
        <v>3301.6515343516703</v>
      </c>
      <c r="K67" s="46">
        <v>4265.4577702976</v>
      </c>
      <c r="L67" s="46">
        <v>4269.974189166131</v>
      </c>
      <c r="M67" s="46">
        <v>3742.4629583662504</v>
      </c>
      <c r="N67" s="146">
        <f t="shared" si="6"/>
        <v>15579.54645218165</v>
      </c>
    </row>
    <row r="68" spans="1:14" ht="13.5">
      <c r="A68" s="5"/>
      <c r="B68" s="7"/>
      <c r="C68" s="154">
        <v>2011</v>
      </c>
      <c r="D68" s="96"/>
      <c r="E68" s="96"/>
      <c r="F68" s="96"/>
      <c r="G68" s="96"/>
      <c r="H68" s="96"/>
      <c r="I68" s="96"/>
      <c r="J68" s="96"/>
      <c r="K68" s="46">
        <v>3155.913765605212</v>
      </c>
      <c r="L68" s="46">
        <v>4517.37513659178</v>
      </c>
      <c r="M68" s="46">
        <v>4028.3658425818326</v>
      </c>
      <c r="N68" s="146">
        <f t="shared" si="6"/>
        <v>11701.654744778823</v>
      </c>
    </row>
    <row r="69" spans="1:14" ht="13.5">
      <c r="A69" s="5"/>
      <c r="B69" s="7"/>
      <c r="C69" s="154">
        <v>2012</v>
      </c>
      <c r="D69" s="96"/>
      <c r="E69" s="96"/>
      <c r="F69" s="96"/>
      <c r="G69" s="96"/>
      <c r="H69" s="96"/>
      <c r="I69" s="96"/>
      <c r="J69" s="4"/>
      <c r="K69" s="82"/>
      <c r="L69" s="46">
        <v>4361.05411089099</v>
      </c>
      <c r="M69" s="46">
        <v>3994.546482175376</v>
      </c>
      <c r="N69" s="146">
        <f t="shared" si="6"/>
        <v>8355.600593066367</v>
      </c>
    </row>
    <row r="70" spans="1:14" ht="13.5">
      <c r="A70" s="5"/>
      <c r="B70" s="7"/>
      <c r="C70" s="154">
        <v>2013</v>
      </c>
      <c r="D70" s="96"/>
      <c r="E70" s="96"/>
      <c r="F70" s="96"/>
      <c r="G70" s="96"/>
      <c r="H70" s="96"/>
      <c r="I70" s="96"/>
      <c r="J70" s="96"/>
      <c r="K70" s="82"/>
      <c r="L70" s="22"/>
      <c r="M70" s="46">
        <v>3935.6593919561597</v>
      </c>
      <c r="N70" s="146">
        <f t="shared" si="6"/>
        <v>3935.6593919561597</v>
      </c>
    </row>
    <row r="71" spans="1:14" ht="12.75">
      <c r="A71" s="5"/>
      <c r="B71" s="7"/>
      <c r="C71" s="78"/>
      <c r="D71" s="96"/>
      <c r="E71" s="96"/>
      <c r="F71" s="96"/>
      <c r="G71" s="96"/>
      <c r="H71" s="96"/>
      <c r="I71" s="96"/>
      <c r="J71" s="96"/>
      <c r="K71" s="82"/>
      <c r="L71" s="22"/>
      <c r="M71" s="22"/>
      <c r="N71" s="63"/>
    </row>
    <row r="72" spans="1:14" ht="12.75" thickBot="1">
      <c r="A72" s="5"/>
      <c r="B72" s="7"/>
      <c r="C72" s="78"/>
      <c r="D72" s="95"/>
      <c r="E72" s="95"/>
      <c r="F72" s="95"/>
      <c r="G72" s="95"/>
      <c r="H72" s="95"/>
      <c r="I72" s="95"/>
      <c r="J72" s="95"/>
      <c r="K72" s="83"/>
      <c r="L72" s="25"/>
      <c r="M72" s="25"/>
      <c r="N72" s="62"/>
    </row>
    <row r="73" spans="1:14" ht="13.5" thickTop="1">
      <c r="A73" s="5"/>
      <c r="B73" s="7" t="s">
        <v>147</v>
      </c>
      <c r="C73" s="78"/>
      <c r="D73" s="142">
        <f aca="true" t="shared" si="7" ref="D73:L73">SUM(D61:D70)</f>
        <v>63453.33042024999</v>
      </c>
      <c r="E73" s="142">
        <f t="shared" si="7"/>
        <v>67278.56150074999</v>
      </c>
      <c r="F73" s="142">
        <f t="shared" si="7"/>
        <v>69314.787565</v>
      </c>
      <c r="G73" s="142">
        <f t="shared" si="7"/>
        <v>74126.196445</v>
      </c>
      <c r="H73" s="142">
        <f t="shared" si="7"/>
        <v>76060.44032353953</v>
      </c>
      <c r="I73" s="142">
        <f t="shared" si="7"/>
        <v>77181.62276321923</v>
      </c>
      <c r="J73" s="142">
        <f t="shared" si="7"/>
        <v>78450.3027</v>
      </c>
      <c r="K73" s="142">
        <f t="shared" si="7"/>
        <v>77170.61819000001</v>
      </c>
      <c r="L73" s="142">
        <f t="shared" si="7"/>
        <v>80363.9965844642</v>
      </c>
      <c r="M73" s="142">
        <f>SUM(M61:M70)</f>
        <v>74114.8808658856</v>
      </c>
      <c r="N73" s="62"/>
    </row>
    <row r="74" spans="1:14" ht="12">
      <c r="A74" s="5"/>
      <c r="B74" s="4"/>
      <c r="C74" s="4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62"/>
    </row>
    <row r="75" spans="1:14" ht="12.75">
      <c r="A75" s="101" t="s">
        <v>336</v>
      </c>
      <c r="B75" s="4"/>
      <c r="C75" s="4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62"/>
    </row>
    <row r="76" spans="1:14" ht="13.5">
      <c r="A76" s="12"/>
      <c r="B76" s="4"/>
      <c r="C76" s="154" t="s">
        <v>352</v>
      </c>
      <c r="D76" s="46">
        <v>124001.34217768267</v>
      </c>
      <c r="E76" s="46">
        <v>83250.5263020558</v>
      </c>
      <c r="F76" s="46">
        <v>108402.09995111749</v>
      </c>
      <c r="G76" s="46">
        <v>106042.9135919439</v>
      </c>
      <c r="H76" s="46">
        <v>93619.81984927919</v>
      </c>
      <c r="I76" s="46">
        <v>-1838.1341248310473</v>
      </c>
      <c r="J76" s="46">
        <v>-30199.30485833985</v>
      </c>
      <c r="K76" s="46">
        <v>18256.225392681976</v>
      </c>
      <c r="L76" s="46">
        <v>56625.63058640497</v>
      </c>
      <c r="M76" s="46">
        <v>25442.689183762006</v>
      </c>
      <c r="N76" s="62"/>
    </row>
    <row r="77" spans="1:14" ht="13.5">
      <c r="A77" s="5"/>
      <c r="B77" s="4"/>
      <c r="C77" s="154">
        <v>2005</v>
      </c>
      <c r="D77" s="46">
        <v>-296867.67502602935</v>
      </c>
      <c r="E77" s="46">
        <v>57498.71274172716</v>
      </c>
      <c r="F77" s="46">
        <v>46228.31742845734</v>
      </c>
      <c r="G77" s="46">
        <v>17685.732619650647</v>
      </c>
      <c r="H77" s="46">
        <v>9451.076378638056</v>
      </c>
      <c r="I77" s="46">
        <v>23580.081720702827</v>
      </c>
      <c r="J77" s="46">
        <v>-1327.214456574654</v>
      </c>
      <c r="K77" s="46">
        <v>-585.7660188920812</v>
      </c>
      <c r="L77" s="46">
        <v>10761.064094821812</v>
      </c>
      <c r="M77" s="46">
        <v>1167.206797555444</v>
      </c>
      <c r="N77" s="146">
        <f aca="true" t="shared" si="8" ref="N77:N85">SUM(D77:M77)</f>
        <v>-132408.4637199428</v>
      </c>
    </row>
    <row r="78" spans="1:14" ht="13.5">
      <c r="A78" s="5"/>
      <c r="B78" s="4"/>
      <c r="C78" s="154">
        <v>2006</v>
      </c>
      <c r="D78" s="82"/>
      <c r="E78" s="46">
        <v>-309032.3897826997</v>
      </c>
      <c r="F78" s="46">
        <v>83824.19815069783</v>
      </c>
      <c r="G78" s="46">
        <v>39356.45695319395</v>
      </c>
      <c r="H78" s="46">
        <v>22800.859553095714</v>
      </c>
      <c r="I78" s="46">
        <v>20359.09780569977</v>
      </c>
      <c r="J78" s="46">
        <v>6693.426915920019</v>
      </c>
      <c r="K78" s="46">
        <v>812.1350908369267</v>
      </c>
      <c r="L78" s="46">
        <v>11163.841262382673</v>
      </c>
      <c r="M78" s="46">
        <v>3815.5789502755983</v>
      </c>
      <c r="N78" s="146">
        <f t="shared" si="8"/>
        <v>-120206.7951005972</v>
      </c>
    </row>
    <row r="79" spans="1:14" ht="13.5">
      <c r="A79" s="5"/>
      <c r="B79" s="4"/>
      <c r="C79" s="154">
        <v>2007</v>
      </c>
      <c r="D79" s="96"/>
      <c r="E79" s="82"/>
      <c r="F79" s="46">
        <v>-321280.88803862245</v>
      </c>
      <c r="G79" s="46">
        <v>88780.03019502603</v>
      </c>
      <c r="H79" s="46">
        <v>40727.00243163577</v>
      </c>
      <c r="I79" s="46">
        <v>22107.422329252928</v>
      </c>
      <c r="J79" s="46">
        <v>12138.722960785652</v>
      </c>
      <c r="K79" s="46">
        <v>3978.5229159640476</v>
      </c>
      <c r="L79" s="46">
        <v>8699.110907912862</v>
      </c>
      <c r="M79" s="46">
        <v>5244.1829268596</v>
      </c>
      <c r="N79" s="146">
        <f t="shared" si="8"/>
        <v>-139605.89337118558</v>
      </c>
    </row>
    <row r="80" spans="1:14" ht="13.5">
      <c r="A80" s="5"/>
      <c r="B80" s="7"/>
      <c r="C80" s="154">
        <v>2008</v>
      </c>
      <c r="D80" s="96"/>
      <c r="E80" s="96"/>
      <c r="F80" s="82"/>
      <c r="G80" s="46">
        <v>-323760.4228155572</v>
      </c>
      <c r="H80" s="46">
        <v>79073.7892093986</v>
      </c>
      <c r="I80" s="46">
        <v>46761.71479548282</v>
      </c>
      <c r="J80" s="46">
        <v>23016.564755896605</v>
      </c>
      <c r="K80" s="46">
        <v>4090.7607188655556</v>
      </c>
      <c r="L80" s="46">
        <v>5092.512610840914</v>
      </c>
      <c r="M80" s="46">
        <v>3982.583691618137</v>
      </c>
      <c r="N80" s="146">
        <f t="shared" si="8"/>
        <v>-161742.4970334546</v>
      </c>
    </row>
    <row r="81" spans="1:14" ht="13.5">
      <c r="A81" s="5"/>
      <c r="B81" s="7"/>
      <c r="C81" s="154">
        <v>2009</v>
      </c>
      <c r="D81" s="96"/>
      <c r="E81" s="96"/>
      <c r="F81" s="96"/>
      <c r="G81" s="82"/>
      <c r="H81" s="46">
        <v>-294479.7624264953</v>
      </c>
      <c r="I81" s="46">
        <v>103547.51701921207</v>
      </c>
      <c r="J81" s="46">
        <v>40974.473803931316</v>
      </c>
      <c r="K81" s="46">
        <v>13418.721381292948</v>
      </c>
      <c r="L81" s="46">
        <v>8249.81164432557</v>
      </c>
      <c r="M81" s="46">
        <v>9623.277953765779</v>
      </c>
      <c r="N81" s="146">
        <f t="shared" si="8"/>
        <v>-118665.96062396764</v>
      </c>
    </row>
    <row r="82" spans="1:14" ht="13.5">
      <c r="A82" s="12"/>
      <c r="B82" s="7"/>
      <c r="C82" s="154">
        <v>2010</v>
      </c>
      <c r="D82" s="96"/>
      <c r="E82" s="96"/>
      <c r="F82" s="96"/>
      <c r="G82" s="96"/>
      <c r="H82" s="82"/>
      <c r="I82" s="46">
        <v>-311871.248116124</v>
      </c>
      <c r="J82" s="46">
        <v>58832.329379384886</v>
      </c>
      <c r="K82" s="46">
        <v>50763.38829850768</v>
      </c>
      <c r="L82" s="46">
        <v>15762.137400950982</v>
      </c>
      <c r="M82" s="46">
        <v>-1613.50987459479</v>
      </c>
      <c r="N82" s="146">
        <f t="shared" si="8"/>
        <v>-188126.90291187528</v>
      </c>
    </row>
    <row r="83" spans="1:14" ht="13.5">
      <c r="A83" s="5"/>
      <c r="B83" s="7"/>
      <c r="C83" s="154">
        <v>2011</v>
      </c>
      <c r="D83" s="96"/>
      <c r="E83" s="96"/>
      <c r="F83" s="96"/>
      <c r="G83" s="96"/>
      <c r="H83" s="96"/>
      <c r="I83" s="82"/>
      <c r="J83" s="46">
        <v>-323743.6110610085</v>
      </c>
      <c r="K83" s="46">
        <v>96992.2257151591</v>
      </c>
      <c r="L83" s="46">
        <v>25785.36799393022</v>
      </c>
      <c r="M83" s="46">
        <v>9536.327732300932</v>
      </c>
      <c r="N83" s="146">
        <f t="shared" si="8"/>
        <v>-191429.68961961824</v>
      </c>
    </row>
    <row r="84" spans="1:14" ht="13.5">
      <c r="A84" s="5"/>
      <c r="B84" s="7"/>
      <c r="C84" s="154">
        <v>2012</v>
      </c>
      <c r="D84" s="96"/>
      <c r="E84" s="96"/>
      <c r="F84" s="96"/>
      <c r="G84" s="96"/>
      <c r="H84" s="96"/>
      <c r="I84" s="96"/>
      <c r="J84" s="96"/>
      <c r="K84" s="46">
        <v>-300685.2113210491</v>
      </c>
      <c r="L84" s="46">
        <v>88226.5574218624</v>
      </c>
      <c r="M84" s="46">
        <v>32332.251695956347</v>
      </c>
      <c r="N84" s="146">
        <f t="shared" si="8"/>
        <v>-180126.40220323036</v>
      </c>
    </row>
    <row r="85" spans="1:14" ht="13.5">
      <c r="A85" s="5"/>
      <c r="B85" s="7"/>
      <c r="C85" s="154">
        <v>2013</v>
      </c>
      <c r="D85" s="96"/>
      <c r="E85" s="96"/>
      <c r="F85" s="96"/>
      <c r="G85" s="96"/>
      <c r="H85" s="96"/>
      <c r="I85" s="96"/>
      <c r="J85" s="96"/>
      <c r="K85" s="96"/>
      <c r="L85" s="46">
        <v>-285359.05736500415</v>
      </c>
      <c r="M85" s="46">
        <v>84514.51767583555</v>
      </c>
      <c r="N85" s="146">
        <f t="shared" si="8"/>
        <v>-200844.5396891686</v>
      </c>
    </row>
    <row r="86" spans="1:14" ht="13.5">
      <c r="A86" s="5"/>
      <c r="B86" s="7"/>
      <c r="C86" s="154">
        <v>2014</v>
      </c>
      <c r="D86" s="96"/>
      <c r="E86" s="96"/>
      <c r="F86" s="96"/>
      <c r="G86" s="96"/>
      <c r="H86" s="96"/>
      <c r="I86" s="96"/>
      <c r="J86" s="96"/>
      <c r="K86" s="96"/>
      <c r="L86" s="46"/>
      <c r="M86" s="46">
        <v>-280513.944779335</v>
      </c>
      <c r="N86" s="63"/>
    </row>
    <row r="87" spans="1:14" ht="12.75" thickBot="1">
      <c r="A87" s="5"/>
      <c r="B87" s="7"/>
      <c r="C87" s="78"/>
      <c r="D87" s="95">
        <v>-137627.3920600143</v>
      </c>
      <c r="E87" s="95">
        <v>-172866.33284834668</v>
      </c>
      <c r="F87" s="95">
        <v>-168283.15073891674</v>
      </c>
      <c r="G87" s="95">
        <v>-82826.2725083498</v>
      </c>
      <c r="H87" s="95">
        <v>-71895.28945574269</v>
      </c>
      <c r="I87" s="95">
        <v>-48807.21500444802</v>
      </c>
      <c r="J87" s="95">
        <v>-97353.54857060465</v>
      </c>
      <c r="K87" s="83">
        <v>-213614.6125600045</v>
      </c>
      <c r="L87" s="25">
        <v>-112958.99782663293</v>
      </c>
      <c r="M87" s="25">
        <v>230366.0339234324</v>
      </c>
      <c r="N87" s="62"/>
    </row>
    <row r="88" spans="1:14" ht="14.25" thickTop="1">
      <c r="A88" s="5"/>
      <c r="B88" s="7" t="s">
        <v>147</v>
      </c>
      <c r="C88" s="78"/>
      <c r="D88" s="140">
        <f aca="true" t="shared" si="9" ref="D88:L88">SUM(D76:D86)</f>
        <v>-172866.33284834668</v>
      </c>
      <c r="E88" s="140">
        <f t="shared" si="9"/>
        <v>-168283.15073891674</v>
      </c>
      <c r="F88" s="140">
        <f t="shared" si="9"/>
        <v>-82826.2725083498</v>
      </c>
      <c r="G88" s="140">
        <f t="shared" si="9"/>
        <v>-71895.28945574269</v>
      </c>
      <c r="H88" s="140">
        <f t="shared" si="9"/>
        <v>-48807.21500444802</v>
      </c>
      <c r="I88" s="140">
        <f t="shared" si="9"/>
        <v>-97353.54857060465</v>
      </c>
      <c r="J88" s="140">
        <f t="shared" si="9"/>
        <v>-213614.6125600045</v>
      </c>
      <c r="K88" s="140">
        <f t="shared" si="9"/>
        <v>-112958.99782663293</v>
      </c>
      <c r="L88" s="140">
        <f t="shared" si="9"/>
        <v>-54993.02344157174</v>
      </c>
      <c r="M88" s="140">
        <f>SUM(M76:M86)</f>
        <v>-106468.8380460004</v>
      </c>
      <c r="N88" s="62"/>
    </row>
    <row r="89" spans="1:14" ht="12">
      <c r="A89" s="5"/>
      <c r="B89" s="7"/>
      <c r="C89" s="7"/>
      <c r="D89" s="4"/>
      <c r="E89" s="4"/>
      <c r="F89" s="4"/>
      <c r="G89" s="4"/>
      <c r="H89" s="4"/>
      <c r="I89" s="4"/>
      <c r="J89" s="4"/>
      <c r="K89" s="4"/>
      <c r="L89" s="4"/>
      <c r="M89" s="4"/>
      <c r="N89" s="60"/>
    </row>
    <row r="90" spans="1:14" ht="12.75">
      <c r="A90" s="101" t="s">
        <v>337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0"/>
    </row>
    <row r="91" spans="1:14" ht="12.75">
      <c r="A91" s="12"/>
      <c r="B91" s="4"/>
      <c r="C91" s="7" t="s">
        <v>352</v>
      </c>
      <c r="D91" s="46">
        <v>13488.182000000003</v>
      </c>
      <c r="E91" s="46">
        <v>9820.43532324252</v>
      </c>
      <c r="F91" s="46">
        <v>-10527.552399999999</v>
      </c>
      <c r="G91" s="46">
        <v>0</v>
      </c>
      <c r="H91" s="46">
        <v>7521.5389568842365</v>
      </c>
      <c r="I91" s="46">
        <v>2856.877987706228</v>
      </c>
      <c r="J91" s="46">
        <v>20739.024399459537</v>
      </c>
      <c r="K91" s="46">
        <v>51105.483186352474</v>
      </c>
      <c r="L91" s="46">
        <v>56485.46852357745</v>
      </c>
      <c r="M91" s="46">
        <v>63224.13249306543</v>
      </c>
      <c r="N91" s="63"/>
    </row>
    <row r="92" spans="1:14" ht="12.75">
      <c r="A92" s="5"/>
      <c r="B92" s="4"/>
      <c r="C92" s="78">
        <v>2005</v>
      </c>
      <c r="D92" s="82"/>
      <c r="E92" s="46">
        <v>-5012.529906745393</v>
      </c>
      <c r="F92" s="46">
        <v>-1409</v>
      </c>
      <c r="G92" s="46">
        <v>0</v>
      </c>
      <c r="H92" s="46">
        <v>531.7031480408031</v>
      </c>
      <c r="I92" s="46">
        <v>206.09388001770083</v>
      </c>
      <c r="J92" s="46">
        <v>2848.67550369376</v>
      </c>
      <c r="K92" s="46">
        <v>5747.0879696182665</v>
      </c>
      <c r="L92" s="46">
        <v>4160.591021907304</v>
      </c>
      <c r="M92" s="46">
        <v>5101.60302401262</v>
      </c>
      <c r="N92" s="146">
        <f aca="true" t="shared" si="10" ref="N92:N99">SUM(D92:M92)</f>
        <v>12174.22464054506</v>
      </c>
    </row>
    <row r="93" spans="1:14" ht="12.75">
      <c r="A93" s="5"/>
      <c r="B93" s="4"/>
      <c r="C93" s="78">
        <v>2006</v>
      </c>
      <c r="D93" s="96"/>
      <c r="E93" s="82"/>
      <c r="F93" s="46">
        <v>-1250.2845</v>
      </c>
      <c r="G93" s="46">
        <v>0</v>
      </c>
      <c r="H93" s="46">
        <v>501.01930342096784</v>
      </c>
      <c r="I93" s="46">
        <v>239.95590357836895</v>
      </c>
      <c r="J93" s="46">
        <v>2873.266982362848</v>
      </c>
      <c r="K93" s="46">
        <v>5014.536333937022</v>
      </c>
      <c r="L93" s="46">
        <v>4361.7366003857</v>
      </c>
      <c r="M93" s="46">
        <v>4916.628009206115</v>
      </c>
      <c r="N93" s="146">
        <f t="shared" si="10"/>
        <v>16656.858632891024</v>
      </c>
    </row>
    <row r="94" spans="1:14" ht="12.75">
      <c r="A94" s="5"/>
      <c r="B94" s="4"/>
      <c r="C94" s="78">
        <v>2007</v>
      </c>
      <c r="D94" s="96"/>
      <c r="E94" s="96"/>
      <c r="F94" s="82"/>
      <c r="G94" s="46">
        <v>0</v>
      </c>
      <c r="H94" s="46">
        <v>495.2012148358925</v>
      </c>
      <c r="I94" s="46">
        <v>248.64079009429457</v>
      </c>
      <c r="J94" s="46">
        <v>3320.1684414189103</v>
      </c>
      <c r="K94" s="46">
        <v>6419.721521442893</v>
      </c>
      <c r="L94" s="46">
        <v>4349.853844651442</v>
      </c>
      <c r="M94" s="46">
        <v>5383.032224881292</v>
      </c>
      <c r="N94" s="146">
        <f t="shared" si="10"/>
        <v>20216.618037324726</v>
      </c>
    </row>
    <row r="95" spans="1:14" ht="12.75">
      <c r="A95" s="5"/>
      <c r="B95" s="7"/>
      <c r="C95" s="78">
        <v>2008</v>
      </c>
      <c r="D95" s="96"/>
      <c r="E95" s="96"/>
      <c r="F95" s="96"/>
      <c r="G95" s="82"/>
      <c r="H95" s="46">
        <v>514.2540460813809</v>
      </c>
      <c r="I95" s="46">
        <v>268.26789781816956</v>
      </c>
      <c r="J95" s="46">
        <v>4020.76560079665</v>
      </c>
      <c r="K95" s="46">
        <v>6382.993567629639</v>
      </c>
      <c r="L95" s="46">
        <v>4883.548947352232</v>
      </c>
      <c r="M95" s="46">
        <v>6250.445446112553</v>
      </c>
      <c r="N95" s="146">
        <f t="shared" si="10"/>
        <v>22320.275505790625</v>
      </c>
    </row>
    <row r="96" spans="1:14" ht="12.75">
      <c r="A96" s="5"/>
      <c r="B96" s="7"/>
      <c r="C96" s="78">
        <v>2009</v>
      </c>
      <c r="D96" s="96"/>
      <c r="E96" s="96"/>
      <c r="F96" s="96"/>
      <c r="G96" s="96"/>
      <c r="H96" s="82"/>
      <c r="I96" s="46">
        <v>220.38782762617802</v>
      </c>
      <c r="J96" s="46">
        <v>4946.47207000128</v>
      </c>
      <c r="K96" s="46">
        <v>5778.207533877862</v>
      </c>
      <c r="L96" s="46">
        <v>4301.620369622546</v>
      </c>
      <c r="M96" s="46">
        <v>5966.581820262664</v>
      </c>
      <c r="N96" s="146">
        <f t="shared" si="10"/>
        <v>21213.269621390533</v>
      </c>
    </row>
    <row r="97" spans="1:14" ht="12.75">
      <c r="A97" s="5"/>
      <c r="B97" s="7"/>
      <c r="C97" s="78">
        <v>2010</v>
      </c>
      <c r="D97" s="96"/>
      <c r="E97" s="96"/>
      <c r="F97" s="96"/>
      <c r="G97" s="96"/>
      <c r="H97" s="96"/>
      <c r="I97" s="82"/>
      <c r="J97" s="46">
        <v>4227.627002267016</v>
      </c>
      <c r="K97" s="46">
        <v>2958.838719723709</v>
      </c>
      <c r="L97" s="46">
        <v>4702.307165075882</v>
      </c>
      <c r="M97" s="46">
        <v>6332.333796614193</v>
      </c>
      <c r="N97" s="146">
        <f t="shared" si="10"/>
        <v>18221.1066836808</v>
      </c>
    </row>
    <row r="98" spans="1:14" ht="12.75">
      <c r="A98" s="5"/>
      <c r="B98" s="7"/>
      <c r="C98" s="78">
        <v>2011</v>
      </c>
      <c r="D98" s="96"/>
      <c r="E98" s="96"/>
      <c r="F98" s="96"/>
      <c r="G98" s="96"/>
      <c r="H98" s="96"/>
      <c r="I98" s="96"/>
      <c r="J98" s="96"/>
      <c r="K98" s="46">
        <v>-2130.044908498761</v>
      </c>
      <c r="L98" s="46">
        <v>5108.726916179594</v>
      </c>
      <c r="M98" s="46">
        <v>6729.391545551235</v>
      </c>
      <c r="N98" s="146">
        <f t="shared" si="10"/>
        <v>9708.073553232069</v>
      </c>
    </row>
    <row r="99" spans="1:14" ht="12.75">
      <c r="A99" s="5"/>
      <c r="B99" s="7"/>
      <c r="C99" s="78">
        <v>2012</v>
      </c>
      <c r="D99" s="96"/>
      <c r="E99" s="96"/>
      <c r="F99" s="96"/>
      <c r="G99" s="96"/>
      <c r="H99" s="96"/>
      <c r="I99" s="96"/>
      <c r="J99" s="96"/>
      <c r="K99" s="96"/>
      <c r="L99" s="46">
        <v>4733.329679072467</v>
      </c>
      <c r="M99" s="46">
        <v>6938.533860603181</v>
      </c>
      <c r="N99" s="146">
        <f t="shared" si="10"/>
        <v>11671.863539675647</v>
      </c>
    </row>
    <row r="100" spans="1:14" ht="12.75">
      <c r="A100" s="5"/>
      <c r="B100" s="7"/>
      <c r="C100" s="78">
        <v>2013</v>
      </c>
      <c r="D100" s="96"/>
      <c r="E100" s="96"/>
      <c r="F100" s="96"/>
      <c r="G100" s="96"/>
      <c r="H100" s="96"/>
      <c r="I100" s="96"/>
      <c r="J100" s="96"/>
      <c r="K100" s="96"/>
      <c r="L100" s="4"/>
      <c r="M100" s="46">
        <v>7567.5556748521685</v>
      </c>
      <c r="N100" s="63"/>
    </row>
    <row r="101" spans="1:14" ht="12.75">
      <c r="A101" s="5"/>
      <c r="B101" s="7"/>
      <c r="C101" s="78"/>
      <c r="D101" s="96"/>
      <c r="E101" s="96"/>
      <c r="F101" s="96"/>
      <c r="G101" s="96"/>
      <c r="H101" s="96"/>
      <c r="I101" s="96"/>
      <c r="J101" s="96"/>
      <c r="K101" s="96"/>
      <c r="L101" s="4"/>
      <c r="M101" s="4"/>
      <c r="N101" s="63"/>
    </row>
    <row r="102" spans="1:14" ht="12.75" thickBot="1">
      <c r="A102" s="5"/>
      <c r="B102" s="7"/>
      <c r="C102" s="78"/>
      <c r="D102" s="95"/>
      <c r="E102" s="95"/>
      <c r="F102" s="95"/>
      <c r="G102" s="95"/>
      <c r="H102" s="95"/>
      <c r="I102" s="95"/>
      <c r="J102" s="95"/>
      <c r="K102" s="83"/>
      <c r="L102" s="25"/>
      <c r="M102" s="25"/>
      <c r="N102" s="62"/>
    </row>
    <row r="103" spans="1:14" ht="13.5" thickTop="1">
      <c r="A103" s="5"/>
      <c r="B103" s="7" t="s">
        <v>147</v>
      </c>
      <c r="C103" s="78"/>
      <c r="D103" s="142">
        <f aca="true" t="shared" si="11" ref="D103:L103">SUM(D91:D100)</f>
        <v>13488.182000000003</v>
      </c>
      <c r="E103" s="142">
        <f t="shared" si="11"/>
        <v>4807.905416497127</v>
      </c>
      <c r="F103" s="142">
        <f t="shared" si="11"/>
        <v>-13186.836899999998</v>
      </c>
      <c r="G103" s="142">
        <f t="shared" si="11"/>
        <v>0</v>
      </c>
      <c r="H103" s="142">
        <f t="shared" si="11"/>
        <v>9563.71666926328</v>
      </c>
      <c r="I103" s="142">
        <f t="shared" si="11"/>
        <v>4040.22428684094</v>
      </c>
      <c r="J103" s="142">
        <f t="shared" si="11"/>
        <v>42976.00000000001</v>
      </c>
      <c r="K103" s="142">
        <f t="shared" si="11"/>
        <v>81276.8239240831</v>
      </c>
      <c r="L103" s="142">
        <f t="shared" si="11"/>
        <v>93087.18306782462</v>
      </c>
      <c r="M103" s="142">
        <f>SUM(M91:M100)</f>
        <v>118410.23789516147</v>
      </c>
      <c r="N103" s="63"/>
    </row>
    <row r="104" spans="1:14" ht="12">
      <c r="A104" s="8"/>
      <c r="B104" s="9"/>
      <c r="C104" s="17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="90" zoomScaleNormal="90" zoomScalePageLayoutView="0" workbookViewId="0" topLeftCell="A1">
      <selection activeCell="A1" sqref="A1"/>
    </sheetView>
  </sheetViews>
  <sheetFormatPr defaultColWidth="9.33203125" defaultRowHeight="12.75"/>
  <cols>
    <col min="1" max="1" width="2.66015625" style="11" customWidth="1"/>
    <col min="2" max="2" width="3.5" style="11" customWidth="1"/>
    <col min="3" max="3" width="40.83203125" style="11" customWidth="1"/>
    <col min="4" max="13" width="15.83203125" style="11" customWidth="1"/>
    <col min="14" max="16384" width="9.33203125" style="11" customWidth="1"/>
  </cols>
  <sheetData>
    <row r="1" ht="15">
      <c r="A1" s="119" t="s">
        <v>252</v>
      </c>
    </row>
    <row r="2" s="120" customFormat="1" ht="12">
      <c r="A2" s="120" t="s">
        <v>349</v>
      </c>
    </row>
    <row r="3" spans="1:3" ht="12.75">
      <c r="A3" s="115"/>
      <c r="B3"/>
      <c r="C3"/>
    </row>
    <row r="4" spans="1:13" ht="12.75">
      <c r="A4" s="155" t="s">
        <v>142</v>
      </c>
      <c r="B4" s="170"/>
      <c r="C4" s="170"/>
      <c r="D4" s="175" t="s">
        <v>68</v>
      </c>
      <c r="E4" s="170"/>
      <c r="F4" s="170"/>
      <c r="G4" s="170"/>
      <c r="H4" s="170"/>
      <c r="I4" s="170"/>
      <c r="J4" s="170"/>
      <c r="K4" s="170"/>
      <c r="L4" s="170"/>
      <c r="M4" s="171"/>
    </row>
    <row r="5" spans="1:13" ht="12.75">
      <c r="A5" s="172"/>
      <c r="B5" s="173"/>
      <c r="C5" s="173"/>
      <c r="D5" s="173">
        <v>2005</v>
      </c>
      <c r="E5" s="173">
        <v>2006</v>
      </c>
      <c r="F5" s="173">
        <v>2007</v>
      </c>
      <c r="G5" s="173">
        <v>2008</v>
      </c>
      <c r="H5" s="173">
        <v>2009</v>
      </c>
      <c r="I5" s="173">
        <v>2010</v>
      </c>
      <c r="J5" s="173">
        <v>2011</v>
      </c>
      <c r="K5" s="173">
        <v>2012</v>
      </c>
      <c r="L5" s="173">
        <v>2013</v>
      </c>
      <c r="M5" s="174">
        <v>2014</v>
      </c>
    </row>
    <row r="6" spans="1:13" ht="12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5"/>
    </row>
    <row r="7" spans="1:13" ht="12.75">
      <c r="A7" s="74" t="s">
        <v>109</v>
      </c>
      <c r="B7" s="77"/>
      <c r="C7" s="77"/>
      <c r="D7" s="84"/>
      <c r="E7" s="84"/>
      <c r="F7" s="84"/>
      <c r="G7" s="84"/>
      <c r="H7" s="84"/>
      <c r="I7" s="84"/>
      <c r="J7" s="84"/>
      <c r="K7" s="84"/>
      <c r="L7" s="84"/>
      <c r="M7" s="73"/>
    </row>
    <row r="8" spans="1:13" ht="12">
      <c r="A8" s="76"/>
      <c r="B8" s="77"/>
      <c r="C8" s="85">
        <v>2005</v>
      </c>
      <c r="D8" s="86">
        <v>0.832162444355691</v>
      </c>
      <c r="E8" s="86">
        <v>0.7196801341100058</v>
      </c>
      <c r="F8" s="86">
        <v>0.6685993711450664</v>
      </c>
      <c r="G8" s="86">
        <v>0.6589371908850279</v>
      </c>
      <c r="H8" s="86">
        <v>0.6560114942913284</v>
      </c>
      <c r="I8" s="86">
        <v>0.6272822422771976</v>
      </c>
      <c r="J8" s="86">
        <v>0.6367496248866643</v>
      </c>
      <c r="K8" s="86">
        <v>0.6411934481010737</v>
      </c>
      <c r="L8" s="86">
        <v>0.6255760330424488</v>
      </c>
      <c r="M8" s="71">
        <v>0.6265139513677503</v>
      </c>
    </row>
    <row r="9" spans="1:17" ht="12">
      <c r="A9" s="76"/>
      <c r="B9" s="77"/>
      <c r="C9" s="85">
        <v>2006</v>
      </c>
      <c r="D9" s="86"/>
      <c r="E9" s="86">
        <v>0.8287554249687582</v>
      </c>
      <c r="F9" s="86">
        <v>0.6824613883982023</v>
      </c>
      <c r="G9" s="86">
        <v>0.6385769145561663</v>
      </c>
      <c r="H9" s="86">
        <v>0.6190443594765703</v>
      </c>
      <c r="I9" s="86">
        <v>0.5985534808740194</v>
      </c>
      <c r="J9" s="86">
        <v>0.5940107442133014</v>
      </c>
      <c r="K9" s="86">
        <v>0.5964650662338408</v>
      </c>
      <c r="L9" s="86">
        <v>0.5817049197236471</v>
      </c>
      <c r="M9" s="71">
        <v>0.5777658591839242</v>
      </c>
      <c r="P9" s="16"/>
      <c r="Q9" s="16"/>
    </row>
    <row r="10" spans="1:17" ht="12">
      <c r="A10" s="76"/>
      <c r="B10" s="77"/>
      <c r="C10" s="85">
        <v>2007</v>
      </c>
      <c r="D10" s="86"/>
      <c r="E10" s="86"/>
      <c r="F10" s="86">
        <v>0.8627679229421784</v>
      </c>
      <c r="G10" s="86">
        <v>0.7459445655218017</v>
      </c>
      <c r="H10" s="86">
        <v>0.7040453204870935</v>
      </c>
      <c r="I10" s="86">
        <v>0.685873538179278</v>
      </c>
      <c r="J10" s="86">
        <v>0.6741549024090916</v>
      </c>
      <c r="K10" s="86">
        <v>0.6723395028324063</v>
      </c>
      <c r="L10" s="86">
        <v>0.6652814783836195</v>
      </c>
      <c r="M10" s="71">
        <v>0.6613185104094962</v>
      </c>
      <c r="Q10" s="16"/>
    </row>
    <row r="11" spans="1:17" ht="12">
      <c r="A11" s="76"/>
      <c r="B11" s="77"/>
      <c r="C11" s="85">
        <v>2008</v>
      </c>
      <c r="D11" s="86"/>
      <c r="E11" s="86"/>
      <c r="F11" s="86"/>
      <c r="G11" s="86">
        <v>0.8641312195118774</v>
      </c>
      <c r="H11" s="86">
        <v>0.7817513913889383</v>
      </c>
      <c r="I11" s="86">
        <v>0.7352857187126153</v>
      </c>
      <c r="J11" s="86">
        <v>0.7110907782230727</v>
      </c>
      <c r="K11" s="86">
        <v>0.7136034876164551</v>
      </c>
      <c r="L11" s="86">
        <v>0.7147847006685146</v>
      </c>
      <c r="M11" s="71">
        <v>0.7141385971415397</v>
      </c>
      <c r="Q11" s="16"/>
    </row>
    <row r="12" spans="1:13" ht="12">
      <c r="A12" s="76"/>
      <c r="B12" s="77"/>
      <c r="C12" s="85">
        <v>2009</v>
      </c>
      <c r="D12" s="86"/>
      <c r="E12" s="86"/>
      <c r="F12" s="86"/>
      <c r="G12" s="86"/>
      <c r="H12" s="86">
        <v>0.8133553642645251</v>
      </c>
      <c r="I12" s="86">
        <v>0.6971075473866069</v>
      </c>
      <c r="J12" s="86">
        <v>0.6426238978611287</v>
      </c>
      <c r="K12" s="86">
        <v>0.6307428586914585</v>
      </c>
      <c r="L12" s="86">
        <v>0.6249299220037762</v>
      </c>
      <c r="M12" s="71">
        <v>0.6148167165727688</v>
      </c>
    </row>
    <row r="13" spans="1:13" ht="12.75">
      <c r="A13" s="74"/>
      <c r="B13" s="77"/>
      <c r="C13" s="85">
        <v>2010</v>
      </c>
      <c r="D13" s="86"/>
      <c r="E13" s="86"/>
      <c r="F13" s="86"/>
      <c r="G13" s="86"/>
      <c r="H13" s="86"/>
      <c r="I13" s="86">
        <v>0.8937705820988119</v>
      </c>
      <c r="J13" s="86">
        <v>0.8038276622528628</v>
      </c>
      <c r="K13" s="86">
        <v>0.7414527424231975</v>
      </c>
      <c r="L13" s="86">
        <v>0.7303048404997551</v>
      </c>
      <c r="M13" s="71">
        <v>0.7407771199576155</v>
      </c>
    </row>
    <row r="14" spans="1:13" ht="12">
      <c r="A14" s="76"/>
      <c r="B14" s="77"/>
      <c r="C14" s="85">
        <v>2011</v>
      </c>
      <c r="D14" s="86"/>
      <c r="E14" s="86"/>
      <c r="F14" s="86"/>
      <c r="G14" s="86"/>
      <c r="H14" s="86"/>
      <c r="I14" s="86"/>
      <c r="J14" s="86">
        <v>0.9371314416643362</v>
      </c>
      <c r="K14" s="86">
        <v>0.7937346203554893</v>
      </c>
      <c r="L14" s="86">
        <v>0.7768653394930551</v>
      </c>
      <c r="M14" s="71">
        <v>0.7710580107719819</v>
      </c>
    </row>
    <row r="15" spans="1:13" ht="12">
      <c r="A15" s="76"/>
      <c r="B15" s="77"/>
      <c r="C15" s="85">
        <v>2012</v>
      </c>
      <c r="D15" s="86"/>
      <c r="E15" s="86"/>
      <c r="F15" s="86"/>
      <c r="G15" s="86"/>
      <c r="H15" s="86"/>
      <c r="I15" s="86"/>
      <c r="J15" s="86"/>
      <c r="K15" s="86">
        <v>0.8312615098028439</v>
      </c>
      <c r="L15" s="86">
        <v>0.7442506020156293</v>
      </c>
      <c r="M15" s="71">
        <v>0.7024771098556675</v>
      </c>
    </row>
    <row r="16" spans="1:13" ht="12">
      <c r="A16" s="76"/>
      <c r="B16" s="77"/>
      <c r="C16" s="85">
        <v>2013</v>
      </c>
      <c r="D16" s="86"/>
      <c r="E16" s="86"/>
      <c r="F16" s="86"/>
      <c r="G16" s="86"/>
      <c r="H16" s="86"/>
      <c r="I16" s="86"/>
      <c r="J16" s="86"/>
      <c r="K16" s="86"/>
      <c r="L16" s="86">
        <v>0.8113153766477128</v>
      </c>
      <c r="M16" s="71">
        <v>0.7334503445555619</v>
      </c>
    </row>
    <row r="17" spans="1:13" s="4" customFormat="1" ht="12">
      <c r="A17" s="76"/>
      <c r="B17" s="77"/>
      <c r="C17" s="85">
        <v>2014</v>
      </c>
      <c r="D17" s="77"/>
      <c r="E17" s="77"/>
      <c r="F17" s="77"/>
      <c r="G17" s="77"/>
      <c r="H17" s="77"/>
      <c r="I17" s="77"/>
      <c r="J17" s="77"/>
      <c r="K17" s="77"/>
      <c r="L17" s="77"/>
      <c r="M17" s="71">
        <v>0.7426391987022294</v>
      </c>
    </row>
    <row r="18" spans="1:13" s="4" customFormat="1" ht="12.75">
      <c r="A18" s="74" t="s">
        <v>113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5"/>
    </row>
    <row r="19" spans="1:13" s="4" customFormat="1" ht="12">
      <c r="A19" s="76"/>
      <c r="B19" s="77"/>
      <c r="C19" s="85">
        <v>2005</v>
      </c>
      <c r="D19" s="86">
        <v>1</v>
      </c>
      <c r="E19" s="86">
        <v>1.0601372143053605</v>
      </c>
      <c r="F19" s="86">
        <v>0.9683108422760308</v>
      </c>
      <c r="G19" s="86">
        <v>0.9548135218866906</v>
      </c>
      <c r="H19" s="86">
        <v>0.9524126453289866</v>
      </c>
      <c r="I19" s="86">
        <v>0.8935317066677384</v>
      </c>
      <c r="J19" s="86">
        <v>0.9134199514848386</v>
      </c>
      <c r="K19" s="86">
        <v>0.91930050324864</v>
      </c>
      <c r="L19" s="86">
        <v>0.8845961741402971</v>
      </c>
      <c r="M19" s="70">
        <v>0.8835800137151818</v>
      </c>
    </row>
    <row r="20" spans="1:13" s="4" customFormat="1" ht="12">
      <c r="A20" s="76"/>
      <c r="B20" s="77"/>
      <c r="C20" s="85">
        <v>2006</v>
      </c>
      <c r="D20" s="86"/>
      <c r="E20" s="86">
        <v>1</v>
      </c>
      <c r="F20" s="86">
        <v>0.9546166130113192</v>
      </c>
      <c r="G20" s="86">
        <v>0.8789940913520208</v>
      </c>
      <c r="H20" s="86">
        <v>0.843439163832215</v>
      </c>
      <c r="I20" s="86">
        <v>0.8046141423724427</v>
      </c>
      <c r="J20" s="86">
        <v>0.7965948112645618</v>
      </c>
      <c r="K20" s="86">
        <v>0.7991279508493858</v>
      </c>
      <c r="L20" s="86">
        <v>0.7672610232596309</v>
      </c>
      <c r="M20" s="70">
        <v>0.7568307730117404</v>
      </c>
    </row>
    <row r="21" spans="1:13" s="4" customFormat="1" ht="12">
      <c r="A21" s="76"/>
      <c r="B21" s="77"/>
      <c r="C21" s="85">
        <v>2007</v>
      </c>
      <c r="D21" s="86"/>
      <c r="E21" s="86"/>
      <c r="F21" s="86">
        <v>1</v>
      </c>
      <c r="G21" s="86">
        <v>0.9714717356311678</v>
      </c>
      <c r="H21" s="86">
        <v>0.9046707530783298</v>
      </c>
      <c r="I21" s="86">
        <v>0.8751456806768214</v>
      </c>
      <c r="J21" s="86">
        <v>0.8558616802561063</v>
      </c>
      <c r="K21" s="86">
        <v>0.8500264652107061</v>
      </c>
      <c r="L21" s="86">
        <v>0.8346294948592837</v>
      </c>
      <c r="M21" s="70">
        <v>0.8234553590393844</v>
      </c>
    </row>
    <row r="22" spans="1:13" s="4" customFormat="1" ht="12">
      <c r="A22" s="76"/>
      <c r="B22" s="77"/>
      <c r="C22" s="85">
        <v>2008</v>
      </c>
      <c r="D22" s="86"/>
      <c r="E22" s="86"/>
      <c r="F22" s="86"/>
      <c r="G22" s="86">
        <v>1</v>
      </c>
      <c r="H22" s="86">
        <v>1.0155613396713854</v>
      </c>
      <c r="I22" s="86">
        <v>0.9371174949751652</v>
      </c>
      <c r="J22" s="86">
        <v>0.8960441778517545</v>
      </c>
      <c r="K22" s="86">
        <v>0.898282325787318</v>
      </c>
      <c r="L22" s="86">
        <v>0.8980636268737564</v>
      </c>
      <c r="M22" s="70">
        <v>0.8927601652931515</v>
      </c>
    </row>
    <row r="23" spans="1:13" s="4" customFormat="1" ht="12">
      <c r="A23" s="76"/>
      <c r="B23" s="77"/>
      <c r="C23" s="85">
        <v>2009</v>
      </c>
      <c r="D23" s="86"/>
      <c r="E23" s="86"/>
      <c r="F23" s="86"/>
      <c r="G23" s="86"/>
      <c r="H23" s="86">
        <v>1</v>
      </c>
      <c r="I23" s="86">
        <v>0.896432418971409</v>
      </c>
      <c r="J23" s="86">
        <v>0.8044868637286068</v>
      </c>
      <c r="K23" s="86">
        <v>0.7805017972737333</v>
      </c>
      <c r="L23" s="86">
        <v>0.7676905137638725</v>
      </c>
      <c r="M23" s="70">
        <v>0.7451401695516506</v>
      </c>
    </row>
    <row r="24" spans="1:13" s="4" customFormat="1" ht="12">
      <c r="A24" s="76"/>
      <c r="B24" s="77"/>
      <c r="C24" s="85">
        <v>2010</v>
      </c>
      <c r="D24" s="86"/>
      <c r="E24" s="86"/>
      <c r="F24" s="86"/>
      <c r="G24" s="86"/>
      <c r="H24" s="86"/>
      <c r="I24" s="86">
        <v>1</v>
      </c>
      <c r="J24" s="86">
        <v>1.0671882139290416</v>
      </c>
      <c r="K24" s="86">
        <v>0.953855109828339</v>
      </c>
      <c r="L24" s="86">
        <v>0.9315776015066806</v>
      </c>
      <c r="M24" s="70">
        <v>0.9486040801310716</v>
      </c>
    </row>
    <row r="25" spans="1:13" s="4" customFormat="1" ht="12">
      <c r="A25" s="76"/>
      <c r="B25" s="77"/>
      <c r="C25" s="85">
        <v>2011</v>
      </c>
      <c r="D25" s="86"/>
      <c r="E25" s="86"/>
      <c r="F25" s="86"/>
      <c r="G25" s="86"/>
      <c r="H25" s="86"/>
      <c r="I25" s="86"/>
      <c r="J25" s="86">
        <v>1</v>
      </c>
      <c r="K25" s="86">
        <v>0.9608748770647437</v>
      </c>
      <c r="L25" s="86">
        <v>0.9306309833100144</v>
      </c>
      <c r="M25" s="70">
        <v>0.9197992043323566</v>
      </c>
    </row>
    <row r="26" spans="1:13" s="4" customFormat="1" ht="12">
      <c r="A26" s="76"/>
      <c r="B26" s="77"/>
      <c r="C26" s="85">
        <v>2012</v>
      </c>
      <c r="D26" s="86"/>
      <c r="E26" s="86"/>
      <c r="F26" s="86"/>
      <c r="G26" s="86"/>
      <c r="H26" s="86"/>
      <c r="I26" s="86"/>
      <c r="J26" s="86"/>
      <c r="K26" s="86">
        <v>1</v>
      </c>
      <c r="L26" s="86">
        <v>0.9681380849436048</v>
      </c>
      <c r="M26" s="70">
        <v>0.8896935300381412</v>
      </c>
    </row>
    <row r="27" spans="1:13" s="4" customFormat="1" ht="12">
      <c r="A27" s="76"/>
      <c r="B27" s="77"/>
      <c r="C27" s="85">
        <v>2013</v>
      </c>
      <c r="D27" s="86"/>
      <c r="E27" s="86"/>
      <c r="F27" s="86"/>
      <c r="G27" s="86"/>
      <c r="H27" s="86"/>
      <c r="I27" s="86"/>
      <c r="J27" s="86"/>
      <c r="K27" s="86"/>
      <c r="L27" s="86">
        <v>1</v>
      </c>
      <c r="M27" s="70">
        <v>0.9607736526185482</v>
      </c>
    </row>
    <row r="28" spans="1:13" ht="12">
      <c r="A28" s="72"/>
      <c r="B28" s="68"/>
      <c r="C28" s="87">
        <v>2014</v>
      </c>
      <c r="D28" s="68"/>
      <c r="E28" s="68"/>
      <c r="F28" s="68"/>
      <c r="G28" s="68"/>
      <c r="H28" s="68"/>
      <c r="I28" s="68"/>
      <c r="J28" s="68"/>
      <c r="K28" s="68"/>
      <c r="L28" s="68"/>
      <c r="M28" s="69">
        <v>1</v>
      </c>
    </row>
    <row r="30" spans="1:7" ht="15">
      <c r="A30" s="119" t="s">
        <v>253</v>
      </c>
      <c r="G30" s="141"/>
    </row>
    <row r="31" ht="12">
      <c r="A31" s="11" t="s">
        <v>353</v>
      </c>
    </row>
    <row r="33" spans="1:13" ht="12.75">
      <c r="A33" s="155" t="s">
        <v>150</v>
      </c>
      <c r="B33" s="170"/>
      <c r="C33" s="170"/>
      <c r="D33" s="169" t="s">
        <v>151</v>
      </c>
      <c r="E33" s="170"/>
      <c r="F33" s="170"/>
      <c r="G33" s="170"/>
      <c r="H33" s="170"/>
      <c r="I33" s="170"/>
      <c r="J33" s="170"/>
      <c r="K33" s="170"/>
      <c r="L33" s="170"/>
      <c r="M33" s="171"/>
    </row>
    <row r="34" spans="1:13" ht="12.75">
      <c r="A34" s="172"/>
      <c r="B34" s="173"/>
      <c r="C34" s="173"/>
      <c r="D34" s="173">
        <v>2005</v>
      </c>
      <c r="E34" s="173">
        <v>2006</v>
      </c>
      <c r="F34" s="173">
        <v>2007</v>
      </c>
      <c r="G34" s="173">
        <v>2008</v>
      </c>
      <c r="H34" s="173">
        <v>2009</v>
      </c>
      <c r="I34" s="173">
        <v>2010</v>
      </c>
      <c r="J34" s="173">
        <v>2011</v>
      </c>
      <c r="K34" s="173">
        <v>2012</v>
      </c>
      <c r="L34" s="173">
        <v>2013</v>
      </c>
      <c r="M34" s="174">
        <v>2014</v>
      </c>
    </row>
    <row r="35" spans="1:13" ht="12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5"/>
    </row>
    <row r="36" spans="1:13" ht="12.75">
      <c r="A36" s="101" t="s">
        <v>218</v>
      </c>
      <c r="B36" s="4"/>
      <c r="C36" s="4"/>
      <c r="D36" s="84"/>
      <c r="E36" s="84"/>
      <c r="F36" s="84"/>
      <c r="G36" s="84"/>
      <c r="H36" s="84"/>
      <c r="I36" s="84"/>
      <c r="J36" s="84"/>
      <c r="K36" s="84"/>
      <c r="L36" s="84"/>
      <c r="M36" s="73"/>
    </row>
    <row r="37" spans="1:13" ht="12">
      <c r="A37" s="76"/>
      <c r="B37" s="77"/>
      <c r="C37" s="85">
        <v>2005</v>
      </c>
      <c r="D37" s="86">
        <v>0.832162444355691</v>
      </c>
      <c r="E37" s="86">
        <v>0.7196801341100058</v>
      </c>
      <c r="F37" s="86">
        <v>0.6685993711450664</v>
      </c>
      <c r="G37" s="86">
        <v>0.6589371908850279</v>
      </c>
      <c r="H37" s="86">
        <v>0.6560114942913284</v>
      </c>
      <c r="I37" s="86">
        <v>0.6272822422771976</v>
      </c>
      <c r="J37" s="86">
        <v>0.6367496248866643</v>
      </c>
      <c r="K37" s="86">
        <v>0.6411934481010737</v>
      </c>
      <c r="L37" s="86">
        <v>0.6255760330424488</v>
      </c>
      <c r="M37" s="71">
        <v>0.6265139513677503</v>
      </c>
    </row>
    <row r="38" spans="1:13" ht="12">
      <c r="A38" s="76"/>
      <c r="B38" s="77"/>
      <c r="C38" s="85">
        <v>2006</v>
      </c>
      <c r="D38" s="86"/>
      <c r="E38" s="86">
        <v>0.8287554249687582</v>
      </c>
      <c r="F38" s="86">
        <v>0.6824613883982023</v>
      </c>
      <c r="G38" s="86">
        <v>0.6385769145561663</v>
      </c>
      <c r="H38" s="86">
        <v>0.6190443594765703</v>
      </c>
      <c r="I38" s="86">
        <v>0.5985534808740194</v>
      </c>
      <c r="J38" s="86">
        <v>0.5940107442133014</v>
      </c>
      <c r="K38" s="86">
        <v>0.5964650662338408</v>
      </c>
      <c r="L38" s="86">
        <v>0.5817049197236471</v>
      </c>
      <c r="M38" s="71">
        <v>0.5777658591839242</v>
      </c>
    </row>
    <row r="39" spans="1:13" ht="12">
      <c r="A39" s="76"/>
      <c r="B39" s="77"/>
      <c r="C39" s="85">
        <v>2007</v>
      </c>
      <c r="D39" s="86"/>
      <c r="E39" s="86"/>
      <c r="F39" s="86">
        <v>0.8627679229421784</v>
      </c>
      <c r="G39" s="86">
        <v>0.7459445655218017</v>
      </c>
      <c r="H39" s="86">
        <v>0.7040453204870935</v>
      </c>
      <c r="I39" s="86">
        <v>0.685873538179278</v>
      </c>
      <c r="J39" s="86">
        <v>0.6741549024090916</v>
      </c>
      <c r="K39" s="86">
        <v>0.6723395028324063</v>
      </c>
      <c r="L39" s="86">
        <v>0.6652814783836195</v>
      </c>
      <c r="M39" s="71">
        <v>0.6613185104094962</v>
      </c>
    </row>
    <row r="40" spans="1:13" ht="12">
      <c r="A40" s="76"/>
      <c r="B40" s="77"/>
      <c r="C40" s="85">
        <v>2008</v>
      </c>
      <c r="D40" s="86"/>
      <c r="E40" s="86"/>
      <c r="F40" s="86"/>
      <c r="G40" s="86">
        <v>0.8641312195118774</v>
      </c>
      <c r="H40" s="86">
        <v>0.7817513913889383</v>
      </c>
      <c r="I40" s="86">
        <v>0.7352857187126153</v>
      </c>
      <c r="J40" s="86">
        <v>0.7110907782230727</v>
      </c>
      <c r="K40" s="86">
        <v>0.7136034876164551</v>
      </c>
      <c r="L40" s="86">
        <v>0.7147847006685146</v>
      </c>
      <c r="M40" s="71">
        <v>0.7141385971415397</v>
      </c>
    </row>
    <row r="41" spans="1:13" ht="12">
      <c r="A41" s="76"/>
      <c r="B41" s="77"/>
      <c r="C41" s="85">
        <v>2009</v>
      </c>
      <c r="D41" s="86"/>
      <c r="E41" s="86"/>
      <c r="F41" s="86"/>
      <c r="G41" s="86"/>
      <c r="H41" s="86">
        <v>0.8133553642645251</v>
      </c>
      <c r="I41" s="86">
        <v>0.6971075473866069</v>
      </c>
      <c r="J41" s="86">
        <v>0.6426238978611287</v>
      </c>
      <c r="K41" s="86">
        <v>0.6307428586914585</v>
      </c>
      <c r="L41" s="86">
        <v>0.6249299220037762</v>
      </c>
      <c r="M41" s="71">
        <v>0.6148167165727688</v>
      </c>
    </row>
    <row r="42" spans="1:13" ht="12.75">
      <c r="A42" s="74"/>
      <c r="B42" s="77"/>
      <c r="C42" s="85">
        <v>2010</v>
      </c>
      <c r="D42" s="86"/>
      <c r="E42" s="86"/>
      <c r="F42" s="86"/>
      <c r="G42" s="86"/>
      <c r="H42" s="86"/>
      <c r="I42" s="86">
        <v>0.8937705820988119</v>
      </c>
      <c r="J42" s="86">
        <v>0.8038276622528628</v>
      </c>
      <c r="K42" s="86">
        <v>0.7414527424231975</v>
      </c>
      <c r="L42" s="86">
        <v>0.7303048404997551</v>
      </c>
      <c r="M42" s="71">
        <v>0.7407771199576155</v>
      </c>
    </row>
    <row r="43" spans="1:13" ht="12">
      <c r="A43" s="76"/>
      <c r="B43" s="77"/>
      <c r="C43" s="85">
        <v>2011</v>
      </c>
      <c r="D43" s="86"/>
      <c r="E43" s="86"/>
      <c r="F43" s="86"/>
      <c r="G43" s="86"/>
      <c r="H43" s="86"/>
      <c r="I43" s="86"/>
      <c r="J43" s="86">
        <v>0.9371314416643362</v>
      </c>
      <c r="K43" s="86">
        <v>0.7937346203554893</v>
      </c>
      <c r="L43" s="86">
        <v>0.7768653394930551</v>
      </c>
      <c r="M43" s="71">
        <v>0.7710580107719819</v>
      </c>
    </row>
    <row r="44" spans="1:13" ht="12">
      <c r="A44" s="76"/>
      <c r="B44" s="77"/>
      <c r="C44" s="85">
        <v>2012</v>
      </c>
      <c r="D44" s="86"/>
      <c r="E44" s="86"/>
      <c r="F44" s="86"/>
      <c r="G44" s="86"/>
      <c r="H44" s="86"/>
      <c r="I44" s="86"/>
      <c r="J44" s="86"/>
      <c r="K44" s="86">
        <v>0.8312615098028439</v>
      </c>
      <c r="L44" s="86">
        <v>0.7442506020156293</v>
      </c>
      <c r="M44" s="71">
        <v>0.7024771098556675</v>
      </c>
    </row>
    <row r="45" spans="1:13" ht="12">
      <c r="A45" s="76"/>
      <c r="B45" s="77"/>
      <c r="C45" s="85">
        <v>2013</v>
      </c>
      <c r="D45" s="86"/>
      <c r="E45" s="86"/>
      <c r="F45" s="86"/>
      <c r="G45" s="86"/>
      <c r="H45" s="86"/>
      <c r="I45" s="86"/>
      <c r="J45" s="86"/>
      <c r="K45" s="86"/>
      <c r="L45" s="86">
        <v>0.8113153766477128</v>
      </c>
      <c r="M45" s="71">
        <v>0.7334503445555619</v>
      </c>
    </row>
    <row r="46" spans="1:13" ht="12">
      <c r="A46" s="76"/>
      <c r="B46" s="77"/>
      <c r="C46" s="85">
        <v>2014</v>
      </c>
      <c r="D46" s="77"/>
      <c r="E46" s="77"/>
      <c r="F46" s="77"/>
      <c r="G46" s="77"/>
      <c r="H46" s="77"/>
      <c r="I46" s="77"/>
      <c r="J46" s="77"/>
      <c r="K46" s="77"/>
      <c r="L46" s="77"/>
      <c r="M46" s="71">
        <v>0.7426391987022294</v>
      </c>
    </row>
    <row r="47" spans="1:13" ht="12.75">
      <c r="A47" s="101" t="s">
        <v>219</v>
      </c>
      <c r="B47" s="4"/>
      <c r="C47" s="4"/>
      <c r="D47" s="77"/>
      <c r="E47" s="77"/>
      <c r="F47" s="77"/>
      <c r="G47" s="77"/>
      <c r="H47" s="77"/>
      <c r="I47" s="77"/>
      <c r="J47" s="77"/>
      <c r="K47" s="77"/>
      <c r="L47" s="77"/>
      <c r="M47" s="75"/>
    </row>
    <row r="48" spans="1:13" ht="12">
      <c r="A48" s="76"/>
      <c r="B48" s="77"/>
      <c r="C48" s="85">
        <v>2005</v>
      </c>
      <c r="D48" s="86">
        <v>1</v>
      </c>
      <c r="E48" s="86">
        <v>1.0601372143053605</v>
      </c>
      <c r="F48" s="86">
        <v>0.9683108422760308</v>
      </c>
      <c r="G48" s="86">
        <v>0.9548135218866906</v>
      </c>
      <c r="H48" s="86">
        <v>0.9524126453289866</v>
      </c>
      <c r="I48" s="86">
        <v>0.8935317066677384</v>
      </c>
      <c r="J48" s="86">
        <v>0.9134199514848386</v>
      </c>
      <c r="K48" s="86">
        <v>0.91930050324864</v>
      </c>
      <c r="L48" s="86">
        <v>0.8845961741402971</v>
      </c>
      <c r="M48" s="70">
        <v>0.8835800137151818</v>
      </c>
    </row>
    <row r="49" spans="1:13" ht="12">
      <c r="A49" s="76"/>
      <c r="B49" s="77"/>
      <c r="C49" s="85">
        <v>2006</v>
      </c>
      <c r="D49" s="86"/>
      <c r="E49" s="86">
        <v>1</v>
      </c>
      <c r="F49" s="86">
        <v>0.9546166130113192</v>
      </c>
      <c r="G49" s="86">
        <v>0.8789940913520208</v>
      </c>
      <c r="H49" s="86">
        <v>0.843439163832215</v>
      </c>
      <c r="I49" s="86">
        <v>0.8046141423724427</v>
      </c>
      <c r="J49" s="86">
        <v>0.7965948112645618</v>
      </c>
      <c r="K49" s="86">
        <v>0.7991279508493858</v>
      </c>
      <c r="L49" s="86">
        <v>0.7672610232596309</v>
      </c>
      <c r="M49" s="70">
        <v>0.7568307730117404</v>
      </c>
    </row>
    <row r="50" spans="1:13" ht="12">
      <c r="A50" s="76"/>
      <c r="B50" s="77"/>
      <c r="C50" s="85">
        <v>2007</v>
      </c>
      <c r="D50" s="86"/>
      <c r="E50" s="86"/>
      <c r="F50" s="86">
        <v>1</v>
      </c>
      <c r="G50" s="86">
        <v>0.9714717356311678</v>
      </c>
      <c r="H50" s="86">
        <v>0.9046707530783298</v>
      </c>
      <c r="I50" s="86">
        <v>0.8751456806768214</v>
      </c>
      <c r="J50" s="86">
        <v>0.8558616802561063</v>
      </c>
      <c r="K50" s="86">
        <v>0.8500264652107061</v>
      </c>
      <c r="L50" s="86">
        <v>0.8346294948592837</v>
      </c>
      <c r="M50" s="70">
        <v>0.8234553590393844</v>
      </c>
    </row>
    <row r="51" spans="1:13" ht="12">
      <c r="A51" s="76"/>
      <c r="B51" s="77"/>
      <c r="C51" s="85">
        <v>2008</v>
      </c>
      <c r="D51" s="86"/>
      <c r="E51" s="86"/>
      <c r="F51" s="86"/>
      <c r="G51" s="86">
        <v>1</v>
      </c>
      <c r="H51" s="86">
        <v>1.0155613396713854</v>
      </c>
      <c r="I51" s="86">
        <v>0.9371174949751652</v>
      </c>
      <c r="J51" s="86">
        <v>0.8960441778517545</v>
      </c>
      <c r="K51" s="86">
        <v>0.898282325787318</v>
      </c>
      <c r="L51" s="86">
        <v>0.8980636268737564</v>
      </c>
      <c r="M51" s="70">
        <v>0.8927601652931515</v>
      </c>
    </row>
    <row r="52" spans="1:13" ht="12">
      <c r="A52" s="76"/>
      <c r="B52" s="77"/>
      <c r="C52" s="85">
        <v>2009</v>
      </c>
      <c r="D52" s="86"/>
      <c r="E52" s="86"/>
      <c r="F52" s="86"/>
      <c r="G52" s="86"/>
      <c r="H52" s="86">
        <v>1</v>
      </c>
      <c r="I52" s="86">
        <v>0.896432418971409</v>
      </c>
      <c r="J52" s="86">
        <v>0.8044868637286068</v>
      </c>
      <c r="K52" s="86">
        <v>0.7805017972737333</v>
      </c>
      <c r="L52" s="86">
        <v>0.7676905137638725</v>
      </c>
      <c r="M52" s="70">
        <v>0.7451401695516506</v>
      </c>
    </row>
    <row r="53" spans="1:13" ht="12">
      <c r="A53" s="76"/>
      <c r="B53" s="77"/>
      <c r="C53" s="85">
        <v>2010</v>
      </c>
      <c r="D53" s="86"/>
      <c r="E53" s="86"/>
      <c r="F53" s="86"/>
      <c r="G53" s="86"/>
      <c r="H53" s="86"/>
      <c r="I53" s="86">
        <v>1</v>
      </c>
      <c r="J53" s="86">
        <v>1.0671882139290416</v>
      </c>
      <c r="K53" s="86">
        <v>0.953855109828339</v>
      </c>
      <c r="L53" s="86">
        <v>0.9315776015066806</v>
      </c>
      <c r="M53" s="70">
        <v>0.9486040801310716</v>
      </c>
    </row>
    <row r="54" spans="1:13" ht="12">
      <c r="A54" s="76"/>
      <c r="B54" s="77"/>
      <c r="C54" s="85">
        <v>2011</v>
      </c>
      <c r="D54" s="86"/>
      <c r="E54" s="86"/>
      <c r="F54" s="86"/>
      <c r="G54" s="86"/>
      <c r="H54" s="86"/>
      <c r="I54" s="86"/>
      <c r="J54" s="86">
        <v>1</v>
      </c>
      <c r="K54" s="86">
        <v>0.9608748770647437</v>
      </c>
      <c r="L54" s="86">
        <v>0.9306309833100144</v>
      </c>
      <c r="M54" s="70">
        <v>0.9197992043323566</v>
      </c>
    </row>
    <row r="55" spans="1:13" ht="12">
      <c r="A55" s="76"/>
      <c r="B55" s="77"/>
      <c r="C55" s="85">
        <v>2012</v>
      </c>
      <c r="D55" s="86"/>
      <c r="E55" s="86"/>
      <c r="F55" s="86"/>
      <c r="G55" s="86"/>
      <c r="H55" s="86"/>
      <c r="I55" s="86"/>
      <c r="J55" s="86"/>
      <c r="K55" s="86">
        <v>1</v>
      </c>
      <c r="L55" s="86">
        <v>0.9681380849436048</v>
      </c>
      <c r="M55" s="70">
        <v>0.8896935300381412</v>
      </c>
    </row>
    <row r="56" spans="1:13" ht="12">
      <c r="A56" s="76"/>
      <c r="B56" s="77"/>
      <c r="C56" s="85">
        <v>2013</v>
      </c>
      <c r="D56" s="86"/>
      <c r="E56" s="86"/>
      <c r="F56" s="86"/>
      <c r="G56" s="86"/>
      <c r="H56" s="86"/>
      <c r="I56" s="86"/>
      <c r="J56" s="86"/>
      <c r="K56" s="86"/>
      <c r="L56" s="86">
        <v>1</v>
      </c>
      <c r="M56" s="70">
        <v>0.9607736526185482</v>
      </c>
    </row>
    <row r="57" spans="1:13" ht="12">
      <c r="A57" s="72"/>
      <c r="B57" s="68"/>
      <c r="C57" s="87">
        <v>2014</v>
      </c>
      <c r="D57" s="68"/>
      <c r="E57" s="68"/>
      <c r="F57" s="68"/>
      <c r="G57" s="68"/>
      <c r="H57" s="68"/>
      <c r="I57" s="68"/>
      <c r="J57" s="68"/>
      <c r="K57" s="68"/>
      <c r="L57" s="68"/>
      <c r="M57" s="69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Header>&amp;L&amp;"-,Regular"Lakisääteinen tapaturmavakuutus 2005–2014
Lagstadgad olycksfallsförsäkring 2005–2014&amp;R&amp;"Arial,Regular"Raportti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Taulukko: lakisääteinen tapaturmavakuutus 2005–2014 / Tabell: lagstadgad olycksfallsförsäkring 2003–2012</dc:title>
  <dc:subject/>
  <dc:creator>Wiio, Tuuli</dc:creator>
  <cp:keywords/>
  <dc:description/>
  <cp:lastModifiedBy>Vähäsalo, Jaana</cp:lastModifiedBy>
  <cp:lastPrinted>2016-01-28T08:30:41Z</cp:lastPrinted>
  <dcterms:created xsi:type="dcterms:W3CDTF">2002-09-02T05:41:20Z</dcterms:created>
  <dcterms:modified xsi:type="dcterms:W3CDTF">2018-07-02T12:16:39Z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0x0101004177A50CA360AD4B87804B171901BF9B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