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8_{0CFD4D08-3433-454A-A327-D15D7F2AE365}" xr6:coauthVersionLast="47" xr6:coauthVersionMax="47" xr10:uidLastSave="{00000000-0000-0000-0000-000000000000}"/>
  <bookViews>
    <workbookView xWindow="-120" yWindow="-120" windowWidth="24240" windowHeight="17520" tabRatio="817" firstSheet="1" activeTab="12" xr2:uid="{00000000-000D-0000-FFFF-FFFF00000000}"/>
  </bookViews>
  <sheets>
    <sheet name="Header" sheetId="72" state="veryHidden" r:id="rId1"/>
    <sheet name="Ohje" sheetId="80" r:id="rId2"/>
    <sheet name="Manual_r" sheetId="81" state="hidden" r:id="rId3"/>
    <sheet name="Manual_e" sheetId="82" state="hidden" r:id="rId4"/>
    <sheet name="Yleistiedot" sheetId="4" r:id="rId5"/>
    <sheet name="RA01" sheetId="77" r:id="rId6"/>
    <sheet name="RA02" sheetId="86" r:id="rId7"/>
    <sheet name="RA03" sheetId="87" r:id="rId8"/>
    <sheet name="RA04" sheetId="89" r:id="rId9"/>
    <sheet name="RA05" sheetId="90" r:id="rId10"/>
    <sheet name="RA06" sheetId="92" r:id="rId11"/>
    <sheet name="RA07" sheetId="91" r:id="rId12"/>
    <sheet name="RA08" sheetId="84" r:id="rId13"/>
    <sheet name="Valinnat" sheetId="83" state="hidden" r:id="rId14"/>
    <sheet name="TableView" sheetId="10" state="hidden" r:id="rId15"/>
    <sheet name="Tietuemuoto1" sheetId="9" state="hidden" r:id="rId16"/>
    <sheet name="Tietuemuoto6" sheetId="88" state="hidden" r:id="rId17"/>
    <sheet name="Tietuemuoto8" sheetId="71" state="veryHidden" r:id="rId18"/>
    <sheet name="Kohderivi" sheetId="46" state="veryHidden" r:id="rId19"/>
    <sheet name="TarkistusAjo" sheetId="41" state="veryHidden" r:id="rId20"/>
    <sheet name="Tarkistukset" sheetId="12" state="hidden" r:id="rId21"/>
    <sheet name="InputErrors" sheetId="14" state="hidden" r:id="rId22"/>
    <sheet name="Taulukot" sheetId="15" state="veryHidden" r:id="rId23"/>
    <sheet name="CellFormat" sheetId="42" state="veryHidden" r:id="rId24"/>
    <sheet name="Kaannokset" sheetId="5" state="veryHidden" r:id="rId25"/>
    <sheet name="Taulukkotunnukset" sheetId="93" state="hidden" r:id="rId26"/>
    <sheet name="Apusolut" sheetId="47" state="veryHidden" r:id="rId27"/>
  </sheets>
  <definedNames>
    <definedName name="_xlnm._FilterDatabase" localSheetId="24" hidden="1">Kaannokset!$C$1:$C$581</definedName>
    <definedName name="_xlnm._FilterDatabase" localSheetId="5" hidden="1">'RA01'!$A$19:$O$223</definedName>
    <definedName name="_xlnm._FilterDatabase" localSheetId="6" hidden="1">'RA02'!$A$19:$O$198</definedName>
    <definedName name="_xlnm._FilterDatabase" localSheetId="7" hidden="1">'RA03'!$A$19:$O$211</definedName>
    <definedName name="_xlnm._FilterDatabase" localSheetId="8" hidden="1">'RA04'!$A$19:$O$177</definedName>
    <definedName name="_xlnm._FilterDatabase" localSheetId="9" hidden="1">'RA05'!$A$19:$O$167</definedName>
    <definedName name="_xlnm._FilterDatabase" localSheetId="10" hidden="1">'RA06'!$A$19:$O$191</definedName>
    <definedName name="_xlnm._FilterDatabase" localSheetId="11" hidden="1">'RA07'!$A$20:$H$194</definedName>
    <definedName name="_xlnm._FilterDatabase" localSheetId="14" hidden="1">TableView!$A$1:$E$361</definedName>
    <definedName name="_xlnm._FilterDatabase" localSheetId="20" hidden="1">Tarkistukset!$A$1:$Q$14</definedName>
    <definedName name="CheckCriteria">Taulukot!$B$1:$B$2</definedName>
    <definedName name="CheckItem">Taulukot!$B$4</definedName>
    <definedName name="EiRaportoitavaa">Yleistiedot!$B$23</definedName>
    <definedName name="Header">Header!$A$3</definedName>
    <definedName name="KaannosTekstit">OFFSET(Kaannokset!$A$1,0,0,COUNTA(Kaannokset!$A:$A),3)</definedName>
    <definedName name="Kielet">Yleistiedot!$A$49:$A$51</definedName>
    <definedName name="_xlnm.Extract" localSheetId="24">Kaannokset!$E$1</definedName>
    <definedName name="Raportoija">Yleistiedot!$B$9</definedName>
    <definedName name="RaportoijanNimi">Yleistiedot!$B$27</definedName>
    <definedName name="RaportoijanPuhelin">Yleistiedot!$B$29</definedName>
    <definedName name="RaportoijanSPostiOsoite">Yleistiedot!$B$28</definedName>
    <definedName name="Raportointijaksonpituus">Yleistiedot!$D$34</definedName>
    <definedName name="Raportointipvm">Yleistiedot!$B$15</definedName>
    <definedName name="Raportointivaluutta">Yleistiedot!$B$21</definedName>
    <definedName name="RepTables">OFFSET(TableView!$A$1,1,0,COUNTA(TableView!$A:$A)-1,5)</definedName>
    <definedName name="RPISTatus">Yleistiedot!$B$47</definedName>
    <definedName name="rt_CheckCol">OFFSET(Tarkistukset!$E$2,0,0,COUNTA(Tarkistukset!$A:$A)-1,1)</definedName>
    <definedName name="rt_CheckTable">OFFSET(Tarkistukset!$A$1,0,0,COUNTA(Tarkistukset!$A:$A),COUNTA(Tarkistukset!$1:$1))</definedName>
    <definedName name="sp_Filename">Yleistiedot!$B$3</definedName>
    <definedName name="sp_Language">Yleistiedot!$B$1</definedName>
    <definedName name="sp_Version">Yleistiedot!$C$38</definedName>
    <definedName name="Systeemitunnus">Yleistiedot!$B$2</definedName>
    <definedName name="TableTitleRow">Yleistiedot!$B$46</definedName>
    <definedName name="Tapahtumakoodi">Yleistiedot!$B$19</definedName>
    <definedName name="Tiedonajankohta">Yleistiedot!$B$17</definedName>
    <definedName name="TiedonajankohtaOld">Yleistiedot!$B$18</definedName>
    <definedName name="Tiedonantajataso">Yleistiedot!$B$7</definedName>
    <definedName name="Tiedonvastaanottaja">Yleistiedot!$D$32</definedName>
    <definedName name="Toimitusosoite">Yleistiedot!$B$4</definedName>
    <definedName name="_xlnm.Print_Area" localSheetId="3">Manual_e!$A$1:$K$76</definedName>
    <definedName name="_xlnm.Print_Area" localSheetId="2">Manual_r!$A$1:$K$79</definedName>
    <definedName name="_xlnm.Print_Area" localSheetId="1">Ohje!$A$1:$K$77</definedName>
    <definedName name="_xlnm.Print_Area" localSheetId="5">'RA01'!$A$3:$M$132</definedName>
    <definedName name="_xlnm.Print_Area" localSheetId="6">'RA02'!$A$3:$M$119</definedName>
    <definedName name="_xlnm.Print_Area" localSheetId="7">'RA03'!$A$3:$O$134</definedName>
    <definedName name="_xlnm.Print_Area" localSheetId="8">'RA04'!$A$3:$M$115</definedName>
    <definedName name="_xlnm.Print_Area" localSheetId="9">'RA05'!$A$3:$M$100</definedName>
    <definedName name="_xlnm.Print_Area" localSheetId="10">'RA06'!$A$3:$M$122</definedName>
    <definedName name="_xlnm.Print_Area" localSheetId="11">'RA07'!$A$3:$M$114</definedName>
    <definedName name="_xlnm.Print_Area" localSheetId="12">'RA08'!$A$3:$G$31</definedName>
    <definedName name="_xlnm.Print_Area" localSheetId="4">Yleistiedot!$A$1:$C$44</definedName>
    <definedName name="YksilointitunnuksenTyyppi">Yleistiedot!$B$11</definedName>
    <definedName name="Yksilointitunnus">Yleistiedot!$B$13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2" l="1"/>
  <c r="D2" i="92"/>
  <c r="C2" i="92"/>
  <c r="B2" i="92"/>
  <c r="A5" i="91" l="1"/>
  <c r="D2" i="91"/>
  <c r="C2" i="91"/>
  <c r="B2" i="91"/>
  <c r="F30" i="84" l="1"/>
  <c r="F29" i="84"/>
  <c r="F28" i="84"/>
  <c r="F27" i="84"/>
  <c r="F26" i="84"/>
  <c r="F25" i="84"/>
  <c r="F24" i="84"/>
  <c r="F23" i="84"/>
  <c r="F21" i="84"/>
  <c r="F22" i="84"/>
  <c r="B8" i="88" l="1"/>
  <c r="B6" i="88"/>
  <c r="B5" i="88"/>
  <c r="B4" i="88"/>
  <c r="B3" i="88"/>
  <c r="B2" i="88"/>
  <c r="A5" i="90"/>
  <c r="D2" i="90"/>
  <c r="C2" i="90"/>
  <c r="B2" i="90"/>
  <c r="A5" i="89"/>
  <c r="D2" i="89"/>
  <c r="C2" i="89"/>
  <c r="B2" i="89"/>
  <c r="D2" i="84" l="1"/>
  <c r="A5" i="84" l="1"/>
  <c r="C2" i="84"/>
  <c r="B2" i="84"/>
  <c r="C2" i="77"/>
  <c r="C2" i="87"/>
  <c r="C2" i="86"/>
  <c r="A5" i="87" l="1"/>
  <c r="D2" i="87"/>
  <c r="B2" i="87"/>
  <c r="A5" i="86"/>
  <c r="D2" i="86"/>
  <c r="B2" i="86"/>
  <c r="B3" i="4" l="1"/>
  <c r="M2" i="72" l="1"/>
  <c r="B12" i="71"/>
  <c r="A5" i="77"/>
  <c r="B11" i="71"/>
  <c r="D2" i="77"/>
  <c r="B2" i="77"/>
  <c r="B2" i="71"/>
  <c r="B3" i="71"/>
  <c r="B4" i="71"/>
  <c r="B5" i="71"/>
  <c r="B6" i="71"/>
  <c r="B7" i="71"/>
  <c r="B8" i="71"/>
  <c r="B9" i="71"/>
  <c r="B10" i="71"/>
  <c r="B2" i="9"/>
  <c r="B3" i="9"/>
  <c r="B4" i="9"/>
  <c r="B5" i="9"/>
  <c r="B6" i="9"/>
  <c r="B8" i="9"/>
  <c r="D1" i="4"/>
  <c r="B4" i="4"/>
  <c r="B33" i="4"/>
  <c r="B38" i="4"/>
  <c r="B2" i="72"/>
  <c r="C2" i="72"/>
  <c r="D2" i="72"/>
  <c r="E2" i="72"/>
  <c r="F2" i="72"/>
  <c r="G2" i="72"/>
  <c r="I2" i="72"/>
  <c r="J2" i="72"/>
  <c r="K2" i="72"/>
  <c r="L2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  <comment ref="B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3 =LEI-tunnus
2= Y-tunnus
1=TK-tunnus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C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1 = normaalitaulukko
2 = erittelytaulukko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4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vieressä 1  jotta rGetSpecValuesRange
toimisi oikein myös yhdellä arvolla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1A00-000001000000}">
      <text>
        <r>
          <rPr>
            <sz val="8"/>
            <color indexed="81"/>
            <rFont val="Tahoma"/>
            <family val="2"/>
          </rPr>
          <t>Apusolut-sivulla kuvataan ne solut, joiden tiedot (pl. muotoilut) poistetaan Tyhjennä työkirja -toiminnon yhteydessä. A-sarakkeessa taulukkotunnus, B-sarakkeessa Excel-soluosoite.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<sst xmlns="http://schemas.openxmlformats.org/spreadsheetml/2006/main" count="9762" uniqueCount="3352">
  <si>
    <t>CheckCriteria</t>
  </si>
  <si>
    <t>Tarkistus1</t>
  </si>
  <si>
    <t>Tarkistus1_true</t>
  </si>
  <si>
    <t>Tarkistus1_false</t>
  </si>
  <si>
    <t>Tarkistus2</t>
  </si>
  <si>
    <t>Tarkistus2_true</t>
  </si>
  <si>
    <t>Tarkistus2_false</t>
  </si>
  <si>
    <t>Tarkistus3</t>
  </si>
  <si>
    <t>Tarkistus3_true</t>
  </si>
  <si>
    <t>Print all</t>
  </si>
  <si>
    <t>Save workbook</t>
  </si>
  <si>
    <t>Tyhjennä työkirja</t>
  </si>
  <si>
    <t>Tulosta kaikki</t>
  </si>
  <si>
    <t>Tallenna työkirja</t>
  </si>
  <si>
    <t>Töm arbetsboken</t>
  </si>
  <si>
    <t>Skriv ut allt</t>
  </si>
  <si>
    <t>Spara arbetsboken</t>
  </si>
  <si>
    <t>Tuo raportti</t>
  </si>
  <si>
    <t>Raportoijan yksilöintitunnuksen tyyppi</t>
  </si>
  <si>
    <t>Raportoijan yksilöintitunnus</t>
  </si>
  <si>
    <t>1234567</t>
  </si>
  <si>
    <t>VARCHAR</t>
  </si>
  <si>
    <t>CHAR(1)</t>
  </si>
  <si>
    <t>Systeemitunnus</t>
  </si>
  <si>
    <t>CHAR(3)</t>
  </si>
  <si>
    <t>CHAR(8)</t>
  </si>
  <si>
    <t>Raportointipäivä</t>
  </si>
  <si>
    <t>Tiedon ajankohta</t>
  </si>
  <si>
    <t>Raportointijakson pituus, raportointifrekvenssi</t>
  </si>
  <si>
    <t>Tapahtumakoodi</t>
  </si>
  <si>
    <t>DECIMAL</t>
  </si>
  <si>
    <t>Raportointivaluutta</t>
  </si>
  <si>
    <t>Rivino</t>
  </si>
  <si>
    <t>Tiedonantajatasot:</t>
  </si>
  <si>
    <t>Vastaustarkkuus:</t>
  </si>
  <si>
    <t>Frekvenssi:</t>
  </si>
  <si>
    <t>Voimaantulo:</t>
  </si>
  <si>
    <t>Tiedonantajataso</t>
  </si>
  <si>
    <t>Taulukkotunnus</t>
  </si>
  <si>
    <t>Rivitunnus</t>
  </si>
  <si>
    <t>Saraketunnus</t>
  </si>
  <si>
    <t>Raportoinnin yleistiedot:</t>
  </si>
  <si>
    <t>Kieli/Språk/Language:</t>
  </si>
  <si>
    <t>Raportoija:</t>
  </si>
  <si>
    <t>Tiedonantajataso:</t>
  </si>
  <si>
    <t>Yksilöintitunnuksen tyyppi:</t>
  </si>
  <si>
    <t>Yksilöintitunnus:</t>
  </si>
  <si>
    <t>Raportointipvm: (vvvvkkpp)</t>
  </si>
  <si>
    <t>Tiedon ajankohta: (vvvvkkpp)</t>
  </si>
  <si>
    <t>Tapahtumakoodi (1 = ensitieto, 2 = korjaustieto)</t>
  </si>
  <si>
    <t>Raportointivaluutta:</t>
  </si>
  <si>
    <t>EUR</t>
  </si>
  <si>
    <t>Kielet</t>
  </si>
  <si>
    <t>Suomi</t>
  </si>
  <si>
    <t>Svenska</t>
  </si>
  <si>
    <t>English</t>
  </si>
  <si>
    <t>Arvo</t>
  </si>
  <si>
    <t>Allmänna uppgifter:</t>
  </si>
  <si>
    <t>Reporting date: (yyyymmdd)</t>
  </si>
  <si>
    <t>SU</t>
  </si>
  <si>
    <t>TKRaportti</t>
  </si>
  <si>
    <t>SPRataRaportti</t>
  </si>
  <si>
    <t>Taulukkotyyppi</t>
  </si>
  <si>
    <t>R</t>
  </si>
  <si>
    <t>Importera rapport</t>
  </si>
  <si>
    <t>Yleistiedot-sivu</t>
  </si>
  <si>
    <t>Kieli/Språk/Language</t>
  </si>
  <si>
    <t>Tiedonantajaryhmän tunnus; valmiiksi kiinnitetty. Ei muutettavissa.</t>
  </si>
  <si>
    <t>Valmiiksi kiinnitetty. Ei muutettavissa.</t>
  </si>
  <si>
    <t>Raportin laadintapäivämäärä.</t>
  </si>
  <si>
    <t>Ajankohta (päivämäärä), jolta tiedot raportoidaan. Päivä-tieto (pp) oltava kuukauden viimeinen päivä.</t>
  </si>
  <si>
    <t>Tapahtumakoodi (1=Ensitieto, 2= Korjaustieto)</t>
  </si>
  <si>
    <t>Raportoitavien tietojen tapahtuman luonne. Uuden ajankohdan ollessa kyseessä, käytetään aina</t>
  </si>
  <si>
    <t>koodia 1 (Ensitieto). Ilmoitettaessa jo aiemmin raportoidun ajankohdan tietoja uudelleen, käytetään</t>
  </si>
  <si>
    <t>koodia 2 (Korjaustieto).</t>
  </si>
  <si>
    <t>Painonapit:</t>
  </si>
  <si>
    <t>Tietojen palautus raportilta (tietuekuvauksen mukainen ASCII-tiedosto) työkirja-</t>
  </si>
  <si>
    <t>taulukoiden sivuille. Huom. TallennaRaportti-toiminto tekee em. kaltaisen</t>
  </si>
  <si>
    <t>ASCII-tiedoston, joka on siis noudettavissa takaisin lomakkeistoon. Ohjelma</t>
  </si>
  <si>
    <t>alustaa työkirjan lomakesivut ennen tietojen täyttöä, jolloin mahdolliset vanhat</t>
  </si>
  <si>
    <t xml:space="preserve">tiedot lomakkeilta poistetaan. </t>
  </si>
  <si>
    <t>Tietojen tyhjennys työkirjataulukoiden täyttökentistä. Ei koske kaavatietoja.</t>
  </si>
  <si>
    <t>Työkirjan tallennus Excel-muotoon.</t>
  </si>
  <si>
    <t>Tietojen tallennus tietuekuvauksen mukaiseen ASCII-tiedostoon niiltä taulukkosivuilta,</t>
  </si>
  <si>
    <t>joissa tietoja syötetty.</t>
  </si>
  <si>
    <t>Raportin tallennuksen jälkeen käynnistyy automaatisesti raportin salaustoiminto.</t>
  </si>
  <si>
    <t>Sida för allmänna uppgifter</t>
  </si>
  <si>
    <t>Uppgiftslämnarnivå:</t>
  </si>
  <si>
    <t>Kod för rapportörkategorin fastslagen. Kan inte ändras.</t>
  </si>
  <si>
    <t>Typ av ID-kod:</t>
  </si>
  <si>
    <t>Fastslaget. Kan inte ändras.</t>
  </si>
  <si>
    <t xml:space="preserve">ID-kod: </t>
  </si>
  <si>
    <t>Rapportdag: (ååååmmdd)</t>
  </si>
  <si>
    <t>Datum när uppgiftslämnaren sammanställde uppgifterna.</t>
  </si>
  <si>
    <t>Rapportperiod: (ååååmmdd).</t>
  </si>
  <si>
    <t>Rapportperiod (datum) för  uppgifterna. Med dag (dd) avses månadens sista dag.</t>
  </si>
  <si>
    <t>Funktionskod (1=Ny uppgift, 2= Korrigering)</t>
  </si>
  <si>
    <t>Typ av uppgifter som rapporteras. När det är fråga om en ny period används alltid</t>
  </si>
  <si>
    <t xml:space="preserve">kod 1 (ny uppgift). Om uppgifter som gäller en tidigare rapporterad period </t>
  </si>
  <si>
    <t>rapporteras på nytt används kod 2 (korrigering).</t>
  </si>
  <si>
    <t>Knappar:</t>
  </si>
  <si>
    <t>Hämtar rapportuppgifterna (ASCII-fil enligt postbeskrivningen i anv. för elektronisk rapportering)</t>
  </si>
  <si>
    <t>till blankettsidorna i arbetsboken. Obs! Funktionen Spara rapporten genererar alltså</t>
  </si>
  <si>
    <t>en ASCII-fil, vars data kan hämtas tillbaka till blanketterna. Programmet</t>
  </si>
  <si>
    <t>initierar arbetsbokens blankettsidor innan uppgifterna börjar registreras och ev. gamla</t>
  </si>
  <si>
    <t>uppgifter raderas därför från blanketterna. En kontrollfråga ställs före raderingen.</t>
  </si>
  <si>
    <t>Tömmer uppgifter från blanketternas rapportfält. Gäller inte formler.</t>
  </si>
  <si>
    <t>Sparar arbetsboken i Excel-format.</t>
  </si>
  <si>
    <t xml:space="preserve">De blanketter i vilka uppgifter har skrivits in sparas i en ASCII-fil  </t>
  </si>
  <si>
    <t>som överensstämmer med postbeskrivningen.</t>
  </si>
  <si>
    <t>Då rapporten sparats startar krypteringen av rapporten automatiskt.</t>
  </si>
  <si>
    <t>Annettu</t>
  </si>
  <si>
    <t>Voimassa</t>
  </si>
  <si>
    <t>Palautusviive:</t>
  </si>
  <si>
    <t>sp_FileFormatSheet</t>
  </si>
  <si>
    <t>Tietuemuoto1</t>
  </si>
  <si>
    <t>CHAR(7) tai CHAR(8)</t>
  </si>
  <si>
    <t>Tarkistusmerkki</t>
  </si>
  <si>
    <t>Taulukko</t>
  </si>
  <si>
    <t>Tiedot toimitetaan:</t>
  </si>
  <si>
    <t xml:space="preserve">Määrittelyistä vastaa: </t>
  </si>
  <si>
    <t>Versio:</t>
  </si>
  <si>
    <t>Täytettyjen taulukoiden tulostus oletuskirjoittimelle.</t>
  </si>
  <si>
    <t>Skriver ut ifyllda blankettsidorna.</t>
  </si>
  <si>
    <t>Tallenna raportti</t>
  </si>
  <si>
    <t>Spara rapporten</t>
  </si>
  <si>
    <t>Numero</t>
  </si>
  <si>
    <t>Tarkistuskommentti</t>
  </si>
  <si>
    <t>Tarkistuskaava</t>
  </si>
  <si>
    <t>Avaintarkistus(=1)</t>
  </si>
  <si>
    <t>Tarkistuskaava_Excel</t>
  </si>
  <si>
    <t>Tarkistus_vasen</t>
  </si>
  <si>
    <t>Operandi</t>
  </si>
  <si>
    <t>Tarkistus_oikea</t>
  </si>
  <si>
    <t>Nimi</t>
  </si>
  <si>
    <t>RPISTatus</t>
  </si>
  <si>
    <t>Finanssivalvonnalle</t>
  </si>
  <si>
    <t>FINANSSIVALVONTA</t>
  </si>
  <si>
    <t>Excel-tiedonkeruutyökirjan käyttöohje</t>
  </si>
  <si>
    <t>Täyttökielen valinta (suomi, ruotsi, englanti).</t>
  </si>
  <si>
    <t>Manual för inrapporteringsprogrammet</t>
  </si>
  <si>
    <t>Välj språk (finska, svenska, engelska).</t>
  </si>
  <si>
    <t>VARCHAR(6)</t>
  </si>
  <si>
    <t>VARCHAR(255)</t>
  </si>
  <si>
    <t>PuhelinNumero</t>
  </si>
  <si>
    <t>Email</t>
  </si>
  <si>
    <t>Tyokirjaversio</t>
  </si>
  <si>
    <t>VARCHAR(50)</t>
  </si>
  <si>
    <t>Tietuemuoto8</t>
  </si>
  <si>
    <t>A3:A3</t>
  </si>
  <si>
    <t>Tiedoista vastaavan yhteystiedot:</t>
  </si>
  <si>
    <t>Nimi:</t>
  </si>
  <si>
    <t>Sähköpostiosoite:</t>
  </si>
  <si>
    <t>Puhelinnumero:</t>
  </si>
  <si>
    <t>Header</t>
  </si>
  <si>
    <t>TableTitleRow</t>
  </si>
  <si>
    <t>CheckItem</t>
  </si>
  <si>
    <t>FINANSINSPEKTIONEN</t>
  </si>
  <si>
    <t>Värde</t>
  </si>
  <si>
    <t>Radnr</t>
  </si>
  <si>
    <t>Allmänna uppgifter om rapporteringen:</t>
  </si>
  <si>
    <t>General data:</t>
  </si>
  <si>
    <t>Uppgiftslämnarkategori:</t>
  </si>
  <si>
    <t>Type of reporting institution:</t>
  </si>
  <si>
    <t>Rapportör:</t>
  </si>
  <si>
    <t>Reporting institution:</t>
  </si>
  <si>
    <t>ID-typ:</t>
  </si>
  <si>
    <t>Type of identifier:</t>
  </si>
  <si>
    <t>ID-kod:</t>
  </si>
  <si>
    <t>Identifier:</t>
  </si>
  <si>
    <t>Rapportdatum: (ååååmmdd)</t>
  </si>
  <si>
    <t>Rapportperiod: (ååååmmdd)</t>
  </si>
  <si>
    <t>Reporting period: (yyyymmdd)</t>
  </si>
  <si>
    <t>Funktionskod (1 = första rapport, 2 = korrigering)</t>
  </si>
  <si>
    <t>Function code (1 = new entry,  2 = revised entry)</t>
  </si>
  <si>
    <t>Rapportvaluta:</t>
  </si>
  <si>
    <t>Reporting currency:</t>
  </si>
  <si>
    <t>Till Finansinspektionen</t>
  </si>
  <si>
    <t>To the Financial Supervisory Authority</t>
  </si>
  <si>
    <t>Deadline:</t>
  </si>
  <si>
    <t>Vuosittain</t>
  </si>
  <si>
    <t>Årsrapport</t>
  </si>
  <si>
    <t>Annually</t>
  </si>
  <si>
    <t>Uppgifterna ska rapporteras till:</t>
  </si>
  <si>
    <t>Submit data to:</t>
  </si>
  <si>
    <t>För definitionerna svarar:</t>
  </si>
  <si>
    <t>Authority responsible for specifications:</t>
  </si>
  <si>
    <t>Gäller från:</t>
  </si>
  <si>
    <t>Valid from:</t>
  </si>
  <si>
    <t>Version:</t>
  </si>
  <si>
    <t>Import report</t>
  </si>
  <si>
    <t>Clear workbook contents</t>
  </si>
  <si>
    <t>Tallenna Fiva-raportti</t>
  </si>
  <si>
    <t>Save FIN-FSA report</t>
  </si>
  <si>
    <t>Handläggarens kontaktinformation:</t>
  </si>
  <si>
    <t>Responsible Officer Contact Information:</t>
  </si>
  <si>
    <t>E-postadress:</t>
  </si>
  <si>
    <t>E-mail address:</t>
  </si>
  <si>
    <t>Telefonnummer:</t>
  </si>
  <si>
    <t>Phone number:</t>
  </si>
  <si>
    <t>Namn:</t>
  </si>
  <si>
    <t>Name:</t>
  </si>
  <si>
    <t>Raportoijan nimen tarkistus</t>
  </si>
  <si>
    <t>Kontroll av rapportörens namn</t>
  </si>
  <si>
    <t>Checking of name</t>
  </si>
  <si>
    <t>Raportoijan sähköpostiosoitteen tarkistus</t>
  </si>
  <si>
    <t>Kontroll av rapportörens e-postadress</t>
  </si>
  <si>
    <t>Checking of e-mail address</t>
  </si>
  <si>
    <t>Raportoijan puhelinnumeron tarkistus</t>
  </si>
  <si>
    <t>Kontroll av rapportörens telefonnummer</t>
  </si>
  <si>
    <t>Checking of phone number</t>
  </si>
  <si>
    <t>Valitse</t>
  </si>
  <si>
    <t>Välj</t>
  </si>
  <si>
    <t>Choose</t>
  </si>
  <si>
    <t>Ei</t>
  </si>
  <si>
    <t>Nej</t>
  </si>
  <si>
    <t>No</t>
  </si>
  <si>
    <t>Kyllä</t>
  </si>
  <si>
    <t>Ja</t>
  </si>
  <si>
    <t>Yes</t>
  </si>
  <si>
    <t>Tarkistuslaskennassa havaittiin seuraavat virheet (ks. myös InputErrors-sivu):</t>
  </si>
  <si>
    <t>I kontrollräkningen upptäcktes följande fel (se även sidan InputErrors):</t>
  </si>
  <si>
    <t>Following errors revealed in calculation check (see also InputErrors sheet):</t>
  </si>
  <si>
    <t>Kontroll av rapportperiod</t>
  </si>
  <si>
    <t>Onko kyse muutoksesta jo aikaisemmin Finanssivalvonnalle lähetettyyn raporttiin?</t>
  </si>
  <si>
    <t>Är detta en korrigering av en rapport som redan tidigare sänts till Finansinspektionen?</t>
  </si>
  <si>
    <t>Is this a revision of a report submitted earlier to FIN-FSA?</t>
  </si>
  <si>
    <t>Syötön tarkistus</t>
  </si>
  <si>
    <t>Kontroll av inmatningen</t>
  </si>
  <si>
    <t>Checking of input data.</t>
  </si>
  <si>
    <t>Syöttämäsi tieto ei kelpaa!</t>
  </si>
  <si>
    <t>Inmatad uppgift godkänns ej!</t>
  </si>
  <si>
    <t>The data you entered is not valid!</t>
  </si>
  <si>
    <t>Raportointivaluutan tarkistus</t>
  </si>
  <si>
    <t>Kontroll av rapporteringsvalutan</t>
  </si>
  <si>
    <t>Checking of reporting currency.</t>
  </si>
  <si>
    <t>Arvo-alueelle ei voi syöttää tekstitietoa!</t>
  </si>
  <si>
    <t>Text kan inte matas in i de numeriska fälten!</t>
  </si>
  <si>
    <t>Do not enter any textual data in value field.</t>
  </si>
  <si>
    <t>Haluatko tallettaa raportin virheistä huolimatta?</t>
  </si>
  <si>
    <t>Vill du spara rapporten trots att den innehåller fel?</t>
  </si>
  <si>
    <t>Do you wish to save the report despite errors?</t>
  </si>
  <si>
    <t>Täyttämättömät taulukot</t>
  </si>
  <si>
    <t>Icke ifyllda tabeller</t>
  </si>
  <si>
    <t>Tables left blank</t>
  </si>
  <si>
    <t>Ei, palaa tietojen tallennukseen</t>
  </si>
  <si>
    <t>Nej, tillbaka till inmatning av data</t>
  </si>
  <si>
    <t>No, return to entry of data</t>
  </si>
  <si>
    <t>Kyllä, tallenna raportti</t>
  </si>
  <si>
    <t>Ja, spara rapporten</t>
  </si>
  <si>
    <t>Yes, save report</t>
  </si>
  <si>
    <t>Seuraaviin taulukoihin ei ole tallennettu mitään:</t>
  </si>
  <si>
    <t>Följande tabeller är icke ifyllda:</t>
  </si>
  <si>
    <t xml:space="preserve">No data entered in the following tables: </t>
  </si>
  <si>
    <t>Nämä taulukot saa jättää täyttämättä vain, jos raportoitavaa ei ole!</t>
  </si>
  <si>
    <t>Dessa tabeller får lämnas oifyllda endast om inget finns att rapportera!</t>
  </si>
  <si>
    <t>These tables may be left blank only if there is nothing to report!</t>
  </si>
  <si>
    <t>Onko tiedot jätetty tarkoituksellisesti raportoimatta tästä syystä?</t>
  </si>
  <si>
    <t>Har rapporteringen av data med avsikt lämnats ogjord av detta skäl?</t>
  </si>
  <si>
    <t>Have data deliberately been left unreported for this reason?</t>
  </si>
  <si>
    <t>SWIFT-koodi ei täsmää maakoodiin</t>
  </si>
  <si>
    <t>Konflikt mellan SWIFT-kod och landskod</t>
  </si>
  <si>
    <t>Conflict between SWIFT and country code</t>
  </si>
  <si>
    <t>Vastapuolitunnuksen tyyppi</t>
  </si>
  <si>
    <t>ID-typ för motparten</t>
  </si>
  <si>
    <t>Type of counterparty identifier</t>
  </si>
  <si>
    <t>Vastapuolen kotivaltio</t>
  </si>
  <si>
    <t>Motpartens hemland</t>
  </si>
  <si>
    <t>Counterparty home country</t>
  </si>
  <si>
    <t>Asiakastunnuksen tyyppi ei kelpaa!</t>
  </si>
  <si>
    <t>ID-typen för kunden godkänns ej!</t>
  </si>
  <si>
    <t>Type of customer identifier not accepted!</t>
  </si>
  <si>
    <t>Asiakastunnus ei kelpaa!</t>
  </si>
  <si>
    <t>Kundkoden godkänns ej!</t>
  </si>
  <si>
    <t>Customer identifier not accepted!</t>
  </si>
  <si>
    <t>Nimi ei kelpaa tai maakoodi puuttuu!</t>
  </si>
  <si>
    <t>Namnet godkänns ej eller landskod saknas!</t>
  </si>
  <si>
    <t>Name not accepted or country code is missing!</t>
  </si>
  <si>
    <t>Virheellinen henkilötunnuksen pituus, po. 11!</t>
  </si>
  <si>
    <t>Fel längd på personbeteckningen, bör vara 11!</t>
  </si>
  <si>
    <t>Error in length of the social security code, should be 11 characters.</t>
  </si>
  <si>
    <t>Virheellinen vuosisataerotinmerkki, po. +/-/A!</t>
  </si>
  <si>
    <t>Fel skiljetecken för århundrade, bör vara +/-/A!</t>
  </si>
  <si>
    <t>Error in century identifier, should be +/-/A.</t>
  </si>
  <si>
    <t>Virheellinen syntymäaika!</t>
  </si>
  <si>
    <t>Felaktig födelsetid!</t>
  </si>
  <si>
    <t>Error in date of birth.</t>
  </si>
  <si>
    <t>Muotovirhe henkilötunnuksessa!</t>
  </si>
  <si>
    <t>Formfel i personbeteckningen!</t>
  </si>
  <si>
    <t>Error in form of social security code.</t>
  </si>
  <si>
    <t>Virheellinen henkilötunnus!</t>
  </si>
  <si>
    <t>Felaktig personbeteckning!</t>
  </si>
  <si>
    <t>Error in social security code.</t>
  </si>
  <si>
    <t>Ohjelmavirhe henkilötunnuksen tarkistuksessa!</t>
  </si>
  <si>
    <t>Programfel i kontrollen av personbeteckningen!</t>
  </si>
  <si>
    <t>Program error in checking of social security code.</t>
  </si>
  <si>
    <t>Tarkista tunnukset!</t>
  </si>
  <si>
    <t>Kontrollera koder!</t>
  </si>
  <si>
    <t>Check codes!</t>
  </si>
  <si>
    <t>Tarkista nimet!</t>
  </si>
  <si>
    <t>Kontrollera namn!</t>
  </si>
  <si>
    <t>Check names!</t>
  </si>
  <si>
    <t>Tarkistus ei täsmää:</t>
  </si>
  <si>
    <t>Det kontrollerade värdet stämmer inte:</t>
  </si>
  <si>
    <t>Counterchecked figures do not tally:</t>
  </si>
  <si>
    <t>9  SWIFT -tunnus</t>
  </si>
  <si>
    <t>9 SWIFT-kod</t>
  </si>
  <si>
    <t>9 SWIFT code</t>
  </si>
  <si>
    <t>Sallitut arvot:</t>
  </si>
  <si>
    <t>Tillåtna värden:</t>
  </si>
  <si>
    <t>Valid values:</t>
  </si>
  <si>
    <t>Vastapuolitunnuksen tyyppi ei kelpaa!</t>
  </si>
  <si>
    <t>ID-typen för motparten godkänns ej!</t>
  </si>
  <si>
    <t>Type of counterparty identifier not accepted!</t>
  </si>
  <si>
    <t>Vastapuolitunnus ei kelpaa! Pituus: &gt;=8 ja &lt;=11.</t>
  </si>
  <si>
    <t>ID-koden för motparten godkänns ej! Längd bör vara &gt;=8 och &lt;=11.</t>
  </si>
  <si>
    <t xml:space="preserve">Counterparty identifier not accepted! Lenght should be &gt;=8 and &lt;=11. </t>
  </si>
  <si>
    <t>Vastapuolitunnus ei kelpaa! Pituus: &gt;=4 ja &lt;=11.</t>
  </si>
  <si>
    <t>ID-koden för motparten godkänns ej! Längden bör vara &gt;=4 och &lt;=11.</t>
  </si>
  <si>
    <t xml:space="preserve">Counterparty identifier not accepted! Lenght should be &gt;=4 and &lt;=11. </t>
  </si>
  <si>
    <t>Tiedon ajankohdan tarkistus</t>
  </si>
  <si>
    <t>Raportointipäivämäärän tarkistus</t>
  </si>
  <si>
    <t>Kontroll av rapportdatum</t>
  </si>
  <si>
    <t>Checking of reporting date.</t>
  </si>
  <si>
    <t>Y-tunnus annetaan ilman tarkistusmerkkiä erottavaa väliviivaa.</t>
  </si>
  <si>
    <t>FO-numret ges utan det bindestreck som avskiljer kontrolldelen.</t>
  </si>
  <si>
    <t>Enter business ID without hyphen separating final control digit.</t>
  </si>
  <si>
    <t>Virheellinen Y-tunnus!</t>
  </si>
  <si>
    <t>Felaktigt FO-nummer</t>
  </si>
  <si>
    <t>Error in business ID!</t>
  </si>
  <si>
    <t xml:space="preserve">Tarkistus käynnissä </t>
  </si>
  <si>
    <t xml:space="preserve">Kontrollerar </t>
  </si>
  <si>
    <t>Checking in progress...</t>
  </si>
  <si>
    <t>Ei löytynyt yhtään talletettavaa raporttia kyseiseltä ajankohdalta!</t>
  </si>
  <si>
    <t>Ingen rapport hittades för rapportperioden!</t>
  </si>
  <si>
    <t>There is nothing to report for the reporting period!</t>
  </si>
  <si>
    <t>Raportin tallennusta ei voida tehdä!</t>
  </si>
  <si>
    <t>Rapporten kan inte sparas!</t>
  </si>
  <si>
    <t>The report cannot be saved!</t>
  </si>
  <si>
    <t>Tarkistus</t>
  </si>
  <si>
    <t>Kontroll</t>
  </si>
  <si>
    <t>Checking</t>
  </si>
  <si>
    <t xml:space="preserve">Issued </t>
  </si>
  <si>
    <t>Data accuracy:</t>
  </si>
  <si>
    <t>FIN-FSA</t>
  </si>
  <si>
    <t>Frekvens:</t>
  </si>
  <si>
    <t>Svarsnoggrannhet:</t>
  </si>
  <si>
    <t>Row no.</t>
  </si>
  <si>
    <t>Value</t>
  </si>
  <si>
    <t>Taulukoiden sarakesäädöt</t>
  </si>
  <si>
    <t xml:space="preserve">Mikäli sarakkeen leveyttä halutaan muuttaa, se voidaan tehdä näppäinyhdistelmillä </t>
  </si>
  <si>
    <t>Vaihto + Ctrl + L   (levennys yhdellä yksiköllä) tai Vaihto + Ctrl + K (kavennus yhdellä</t>
  </si>
  <si>
    <t>yksiköllä). Huom. On tarkoitettu käytettäväksi vain tässä työkirjassa.</t>
  </si>
  <si>
    <t>Taulukkoikkunan jäädytys</t>
  </si>
  <si>
    <t>Taulukkoikkunan jäädytys valittuun soluun voidaan tehdä näppäinyhdistelmällä</t>
  </si>
  <si>
    <t>Vaihto + Ctrl + F. Jäädytyksen purku voidaan tehdä siirtämällä kohdistin A-sarakkeen johonkin</t>
  </si>
  <si>
    <t>soluun ja painamalla Vaihto + Ctrl + F. Huom. tarkoitettu käytettäväksi vain tässä työkirjassa.</t>
  </si>
  <si>
    <t>Kolumninställningar för tabellerna</t>
  </si>
  <si>
    <t>Kolumnbredden kan justeras med tangentkombinationen Shift + Ctrl + L (en enhet</t>
  </si>
  <si>
    <t>bredare) eller Shift + Ctrl + K (en enhet smalare). Märk att kombinationen är avsedd</t>
  </si>
  <si>
    <t>att användas endast i denna arbetsbok.</t>
  </si>
  <si>
    <t>Frysning av tabellfönster</t>
  </si>
  <si>
    <t>Använd tangentkombinationen Skift + Ctrl + F för att frysa ett tabellfönster i en utvald cell.</t>
  </si>
  <si>
    <t xml:space="preserve">Lås upp fönstret genom att ställa markören på en cell i A-kolumnen och trycka på Skift + Ctrl + F. </t>
  </si>
  <si>
    <t>Märk att detta snabbval är avsett att användas endast i denna arbetsbok.</t>
  </si>
  <si>
    <t>Määräykset ja ohjeet:</t>
  </si>
  <si>
    <t>Virhearvo</t>
  </si>
  <si>
    <t>Felvärde</t>
  </si>
  <si>
    <t>Error value</t>
  </si>
  <si>
    <t>Määräys:</t>
  </si>
  <si>
    <t>Föreskrift:</t>
  </si>
  <si>
    <t>Regulation:</t>
  </si>
  <si>
    <t>Föreskrifter och anvisningar:</t>
  </si>
  <si>
    <t>Ei raportoitavaa</t>
  </si>
  <si>
    <t>Inget att rapportera</t>
  </si>
  <si>
    <t>Nothing to report</t>
  </si>
  <si>
    <t>EiRaportoitavaa</t>
  </si>
  <si>
    <t>VARCHAR(1)</t>
  </si>
  <si>
    <t>HEADER</t>
  </si>
  <si>
    <t xml:space="preserve">Onko tiedon ajankohta oikein </t>
  </si>
  <si>
    <t xml:space="preserve">Är rapportperioden riktig </t>
  </si>
  <si>
    <t xml:space="preserve">Has the correct reporting period been entered </t>
  </si>
  <si>
    <t>Syöttösolu</t>
  </si>
  <si>
    <t>Kaavasolu</t>
  </si>
  <si>
    <t>Linkkisolu</t>
  </si>
  <si>
    <t>Suljettu solu</t>
  </si>
  <si>
    <t>Apulaskentasolu</t>
  </si>
  <si>
    <t>Inmatningscell</t>
  </si>
  <si>
    <t>Inputcell</t>
  </si>
  <si>
    <t>Beräkningscell</t>
  </si>
  <si>
    <t>Formulacell</t>
  </si>
  <si>
    <t>Länkcell</t>
  </si>
  <si>
    <t>Linkcell</t>
  </si>
  <si>
    <t>Låst cell</t>
  </si>
  <si>
    <t>Closed cell</t>
  </si>
  <si>
    <t>Hjälpformel</t>
  </si>
  <si>
    <t>Helpformulacell</t>
  </si>
  <si>
    <t>1 = TK-tunnus, 2 = Y-tunnus ilman väliviivaa, 3 = LEI-tunnus.</t>
  </si>
  <si>
    <t>Raportoijan yksilöivä yksilöintitunnus (LEI-tunnus, TK-tunnus tai Y-tunnus); valmiiksi kiinnitetty. Ei muutettavissa.</t>
  </si>
  <si>
    <t>1 = TK-kod, 2 = FO-nummer utan bindestreck, 3 = LEI-kod.</t>
  </si>
  <si>
    <t>Identifieringskod för rapportör (LEI-kod, TK-kod eller FO-nummer); fastslaget. Kan inte ändras.</t>
  </si>
  <si>
    <t>Viimeisin muutos</t>
  </si>
  <si>
    <t>Senaste ändringen</t>
  </si>
  <si>
    <t>Latest modification</t>
  </si>
  <si>
    <t>RA</t>
  </si>
  <si>
    <t>1.1.2018</t>
  </si>
  <si>
    <t>Riskitekijät</t>
  </si>
  <si>
    <t>Yhtiö</t>
  </si>
  <si>
    <t>Asiakkaat</t>
  </si>
  <si>
    <t>Yritys- ja yhteisöasiakkaat</t>
  </si>
  <si>
    <t>Jakelukanavat</t>
  </si>
  <si>
    <t>Hallintakeinot</t>
  </si>
  <si>
    <t>Kuinka usein henkilökuntaa koulutetaan rahanpesun estämiseen liittyen?</t>
  </si>
  <si>
    <t>Asiakkaan tuntemismenetelmät</t>
  </si>
  <si>
    <t>Henkilöasiakkaat</t>
  </si>
  <si>
    <t>&lt; 25 %</t>
  </si>
  <si>
    <t>25 - 50 %</t>
  </si>
  <si>
    <t>&gt;  50 %</t>
  </si>
  <si>
    <t>Asiamiesten sijainti (kpl)</t>
  </si>
  <si>
    <t>Venäjä</t>
  </si>
  <si>
    <t>Baltia</t>
  </si>
  <si>
    <t>1-10v</t>
  </si>
  <si>
    <t>&lt;  1v</t>
  </si>
  <si>
    <t>&gt; 10v</t>
  </si>
  <si>
    <t>Lähtevät</t>
  </si>
  <si>
    <t>Saapuvat</t>
  </si>
  <si>
    <t>Jatkuva seuranta</t>
  </si>
  <si>
    <t>Asiakkaan tuntemistiedot</t>
  </si>
  <si>
    <t>Riskiarviot</t>
  </si>
  <si>
    <t>Riskiluokittelu</t>
  </si>
  <si>
    <t>Sisäiset prosessit</t>
  </si>
  <si>
    <t>Pakotteet</t>
  </si>
  <si>
    <t>Koko konsernille</t>
  </si>
  <si>
    <t>Liiketoimintakohtainen</t>
  </si>
  <si>
    <t>Tehtäväkohtainen</t>
  </si>
  <si>
    <t>Ei olemassa</t>
  </si>
  <si>
    <t>Kerran vuodessa</t>
  </si>
  <si>
    <t>Harvemmin</t>
  </si>
  <si>
    <t>Ei vielä toteutunut</t>
  </si>
  <si>
    <t>Ei koulutusta</t>
  </si>
  <si>
    <t>Yleisen tason</t>
  </si>
  <si>
    <t>Tuotteet</t>
  </si>
  <si>
    <t>Palvelut</t>
  </si>
  <si>
    <t>Tuotteiden ja palvelujen
 myynnissä</t>
  </si>
  <si>
    <t>Jatkuvassa seurannassa</t>
  </si>
  <si>
    <t>Ei pysty</t>
  </si>
  <si>
    <t>Useammin kuin 
kerran vuodessa</t>
  </si>
  <si>
    <t>Harvemmin kuin kerran vuodessa</t>
  </si>
  <si>
    <t>1-3 vuoden välein</t>
  </si>
  <si>
    <t>Harvemmin kuin kolmen vuoden välein</t>
  </si>
  <si>
    <t>Osittain</t>
  </si>
  <si>
    <t>Käteistalletukset</t>
  </si>
  <si>
    <t>Varojen nopea liikkuminen</t>
  </si>
  <si>
    <t>Käteisnostot</t>
  </si>
  <si>
    <t>Skenaariokohtaiset</t>
  </si>
  <si>
    <t>Asiakasryhmäkohtaiset</t>
  </si>
  <si>
    <t>Asiakaskohtaiset</t>
  </si>
  <si>
    <t>Päivän sisällä</t>
  </si>
  <si>
    <t>Viikon sisällä</t>
  </si>
  <si>
    <t>Kaikkia ei käsitellä</t>
  </si>
  <si>
    <t>Harvoin</t>
  </si>
  <si>
    <t>RA01</t>
  </si>
  <si>
    <t>ETA-alueen ulkopuoliset maat</t>
  </si>
  <si>
    <t>Maantieteellinen sijainti</t>
  </si>
  <si>
    <t>Asiakkaat (kpl)</t>
  </si>
  <si>
    <t>Ulkomaiset asiakkaat (kpl)</t>
  </si>
  <si>
    <t>Asiakkaat, joiden verotuksellinen kotipaikka on Pohjoismaiden ulkopuolella (kpl)</t>
  </si>
  <si>
    <t>Asiakkaat, joiden verotuksellinen kotipaikka on ns. veroetuvaltiossa (kpl)</t>
  </si>
  <si>
    <t>Korkean riskin asiakkaat (pl. PEP) (kpl)</t>
  </si>
  <si>
    <t>Poliittisesti vaikutusvaltaiset asiakkaat (kpl)</t>
  </si>
  <si>
    <t>Private banking -asiakkaat (kpl)</t>
  </si>
  <si>
    <t>Korkean riskin asiakkaat (kpl)</t>
  </si>
  <si>
    <t>Poliittisesti vaikutusvaltaisten henkilöiden määrä yhteisöjen tosiasiallisista edunsaajista (kpl)</t>
  </si>
  <si>
    <t>Rahapeliyhtiöasiakkaat (kpl)</t>
  </si>
  <si>
    <t>Rahanvälittäjäasiakkaat (kpl)</t>
  </si>
  <si>
    <t>Trade finance -asiakkaat (kpl)</t>
  </si>
  <si>
    <t>Varainhoitoasiakkaat (kpl)</t>
  </si>
  <si>
    <t>Asiakkaat, jotka toimivat seuraavilla toimialoilla: kuljetus, rakennus, siivous ja ravintola (kpl)</t>
  </si>
  <si>
    <t>Asiakasvaratilien lukumäärä (kpl)</t>
  </si>
  <si>
    <t>SEPA-maksut yhteensä (eur)</t>
  </si>
  <si>
    <t>Ulkomaanmaksut yhteensä (eur)</t>
  </si>
  <si>
    <t>1000 euron tai sitä suurempien käteistalletusten määrä (henkilöasiakkaat) (kpl)</t>
  </si>
  <si>
    <t>5000 euron tai sitä suurempien käteistalletusten määrä (yritysasiakkaat) (kpl)</t>
  </si>
  <si>
    <t>Fyysisten palvelupisteiden ja konttorien lukumäärä (kpl)</t>
  </si>
  <si>
    <t>Kirjeenvaihtajasuhteet</t>
  </si>
  <si>
    <t>Kirjeenvaihtajapankkien lukumäärä (kpl)</t>
  </si>
  <si>
    <t>Toiminnan organisointi ja toimintaperiaatteet</t>
  </si>
  <si>
    <t>Tarkastusten osa-alueet viimeisen kolmen vuoden aikana (sisäinen ja ulkoinen tarkastus)</t>
  </si>
  <si>
    <t>Toimintaperiaatteet ja menettelytavat</t>
  </si>
  <si>
    <t>Muut AML/CFT-osa-alueet</t>
  </si>
  <si>
    <t>Liiketoiminnot</t>
  </si>
  <si>
    <t>Tuotteet ja palvelut</t>
  </si>
  <si>
    <t>Maat ja maantieteelliset alueet</t>
  </si>
  <si>
    <t>Henkilökunnan koulutuksen laajuus rahanpesun estämiseen liittyen?</t>
  </si>
  <si>
    <t>PEP-asiakkuudet</t>
  </si>
  <si>
    <t>Tosiasialliset edunsaajat</t>
  </si>
  <si>
    <t>Epäilyttävien liiketoimien havaitsemisen</t>
  </si>
  <si>
    <t>Etäasiakkuudet</t>
  </si>
  <si>
    <t>Tehostettu asiakkaan tunteminen</t>
  </si>
  <si>
    <t>Satunnaiset liiketoimet</t>
  </si>
  <si>
    <t>Uudet tuotteet ja teknologian kehitys</t>
  </si>
  <si>
    <t>Asiakasvaratilien avaamisen</t>
  </si>
  <si>
    <t>Tunnistettu</t>
  </si>
  <si>
    <t>Todennettu</t>
  </si>
  <si>
    <t>Kuinka moneen (kpl) ETA-alueen kirjeenvaihtajapankkisuhteeseen sovelletaan tehostettua tuntemista?</t>
  </si>
  <si>
    <t>Ulkomaanmaksut</t>
  </si>
  <si>
    <t>Vuorokauden sisällä</t>
  </si>
  <si>
    <t>Ei muutettavissa</t>
  </si>
  <si>
    <t>Kuukauden sisällä</t>
  </si>
  <si>
    <t>Kaikkia osumia ei tutkita</t>
  </si>
  <si>
    <t>Korkean riskin maat</t>
  </si>
  <si>
    <t>-</t>
  </si>
  <si>
    <t>RA02</t>
  </si>
  <si>
    <t>Maksuliikenne ja maksuvälineet</t>
  </si>
  <si>
    <t>Yhtiön omat asiakasvara-/maksuliikennetilit (kpl)</t>
  </si>
  <si>
    <t>Rahasiirtojen toteuttaminen käteiskuljetuksina</t>
  </si>
  <si>
    <t>Käteinen</t>
  </si>
  <si>
    <t>Tilisiirto</t>
  </si>
  <si>
    <t>Mobiilimaksu</t>
  </si>
  <si>
    <t>Shekki</t>
  </si>
  <si>
    <t>Virtuaalikortit</t>
  </si>
  <si>
    <t>Sähköinen raha</t>
  </si>
  <si>
    <t>Mobiilisovellus</t>
  </si>
  <si>
    <t>Maksuaika</t>
  </si>
  <si>
    <t>Luotto</t>
  </si>
  <si>
    <t>Maksuväline</t>
  </si>
  <si>
    <t>Puhelinnumero</t>
  </si>
  <si>
    <t>Osoite</t>
  </si>
  <si>
    <t>Tilinumero</t>
  </si>
  <si>
    <t>Henkilötunnus</t>
  </si>
  <si>
    <t>Joku muu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</si>
  <si>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</si>
  <si>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</si>
  <si>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</si>
  <si>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</si>
  <si>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</si>
  <si>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Harjoitetaanko yhtiön toimintaa kotiosoitteessa?</t>
  </si>
  <si>
    <t>Tarjotaanko palvelua osana laajempaa rahanvälitysverkostoa?</t>
  </si>
  <si>
    <t>Yhteistyökumppanit</t>
  </si>
  <si>
    <t>Työtehtäväkohtainen</t>
  </si>
  <si>
    <t>Varojen alkuperän selvittäminen</t>
  </si>
  <si>
    <t>Vahva sähköinen tunniste</t>
  </si>
  <si>
    <t>Ulkomainen passi</t>
  </si>
  <si>
    <t>Diplomaattipassi</t>
  </si>
  <si>
    <t>Muukalaispassi tai pakolaisen matkustusasiakirja</t>
  </si>
  <si>
    <t>0-300</t>
  </si>
  <si>
    <t>301-500</t>
  </si>
  <si>
    <t>501-1000</t>
  </si>
  <si>
    <t>Yli 1000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</si>
  <si>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</si>
  <si>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</si>
  <si>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</si>
  <si>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</si>
  <si>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</si>
  <si>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</si>
  <si>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</si>
  <si>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Korttihyvitykset</t>
  </si>
  <si>
    <t>Yhtiön omien asiakasvara-/maksuliikennetilien maantieteellinen sijainti (kpl)</t>
  </si>
  <si>
    <t>RA03</t>
  </si>
  <si>
    <t>Riskiarviokysely</t>
  </si>
  <si>
    <t>Maksuvälineiden/-sovellusten liikkeeseenlasku</t>
  </si>
  <si>
    <t>Nro</t>
  </si>
  <si>
    <t>Yhteistyökumppanin nimi</t>
  </si>
  <si>
    <t>Tarkista!</t>
  </si>
  <si>
    <t>X="&lt;=250"</t>
  </si>
  <si>
    <t>RA08</t>
  </si>
  <si>
    <t>LEN(RA08(10,20))&lt;=250</t>
  </si>
  <si>
    <t>X=IF(LEN('RA08'!$G$21)&lt;=250,0,1)</t>
  </si>
  <si>
    <t>X=LEN('RA08'!$G$21)</t>
  </si>
  <si>
    <t>Kommentti</t>
  </si>
  <si>
    <t>T: VARCHAR(250)</t>
  </si>
  <si>
    <t>x</t>
  </si>
  <si>
    <t>k</t>
  </si>
  <si>
    <t>Sarakkeessa 20 raportoidaan yhteistyökumppanin nimi (max 250 merkkiä).</t>
  </si>
  <si>
    <t>Jos palvelua tarjoataan osana laajempaa rahanvälitysverkostoa, niin mikä on yhteistyökumppanin nimi?   HUOM!  Täytä yhteistyökumppanin nimi lomakkeen RA08 kohtaan 10 Yhteistyökumppanin nimi.</t>
  </si>
  <si>
    <t>RA04</t>
  </si>
  <si>
    <t>RA05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</si>
  <si>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</si>
  <si>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</si>
  <si>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</si>
  <si>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</si>
  <si>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</si>
  <si>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</si>
  <si>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</si>
  <si>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</si>
  <si>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</si>
  <si>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</si>
  <si>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A21:A30</t>
  </si>
  <si>
    <t>B21:B30</t>
  </si>
  <si>
    <t>LEN(RA08(20,20))&lt;=250</t>
  </si>
  <si>
    <t>LEN(RA08(30,20))&lt;=250</t>
  </si>
  <si>
    <t>LEN(RA08(40,20))&lt;=250</t>
  </si>
  <si>
    <t>LEN(RA08(50,20))&lt;=250</t>
  </si>
  <si>
    <t>LEN(RA08(60,20))&lt;=250</t>
  </si>
  <si>
    <t>LEN(RA08(70,20))&lt;=250</t>
  </si>
  <si>
    <t>LEN(RA08(80,20))&lt;=250</t>
  </si>
  <si>
    <t>LEN(RA08(90,20))&lt;=250</t>
  </si>
  <si>
    <t>LEN(RA08(100,20))&lt;=250</t>
  </si>
  <si>
    <t>X=IF(LEN('RA08'!$G$22)&lt;=250,0,1)</t>
  </si>
  <si>
    <t>X=IF(LEN('RA08'!$G$23)&lt;=250,0,1)</t>
  </si>
  <si>
    <t>X=IF(LEN('RA08'!$G$24)&lt;=250,0,1)</t>
  </si>
  <si>
    <t>X=IF(LEN('RA08'!$G$25)&lt;=250,0,1)</t>
  </si>
  <si>
    <t>X=IF(LEN('RA08'!$G$26)&lt;=250,0,1)</t>
  </si>
  <si>
    <t>X=IF(LEN('RA08'!$G$27)&lt;=250,0,1)</t>
  </si>
  <si>
    <t>X=IF(LEN('RA08'!$G$28)&lt;=250,0,1)</t>
  </si>
  <si>
    <t>X=IF(LEN('RA08'!$G$29)&lt;=250,0,1)</t>
  </si>
  <si>
    <t>X=IF(LEN('RA08'!$G$30)&lt;=250,0,1)</t>
  </si>
  <si>
    <t>X=LEN('RA08'!$G$22)</t>
  </si>
  <si>
    <t>X=LEN('RA08'!$G$23)</t>
  </si>
  <si>
    <t>X=LEN('RA08'!$G$24)</t>
  </si>
  <si>
    <t>X=LEN('RA08'!$G$25)</t>
  </si>
  <si>
    <t>X=LEN('RA08'!$G$26)</t>
  </si>
  <si>
    <t>X=LEN('RA08'!$G$27)</t>
  </si>
  <si>
    <t>X=LEN('RA08'!$G$28)</t>
  </si>
  <si>
    <t>X=LEN('RA08'!$G$29)</t>
  </si>
  <si>
    <t>X=LEN('RA08'!$G$30)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</si>
  <si>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</si>
  <si>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</si>
  <si>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</si>
  <si>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</si>
  <si>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</si>
  <si>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</si>
  <si>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</si>
  <si>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 90</t>
  </si>
  <si>
    <t>Sarake 100</t>
  </si>
  <si>
    <t>Sarake 110</t>
  </si>
  <si>
    <t>1000 EUR / KPL / %-tiedot kaksi desim.</t>
  </si>
  <si>
    <t>ETA-alue</t>
  </si>
  <si>
    <t>Monitorointijärjestelmät</t>
  </si>
  <si>
    <t>40</t>
  </si>
  <si>
    <t>60</t>
  </si>
  <si>
    <t>Etelä-Suomi</t>
  </si>
  <si>
    <t>Itä-Suomi</t>
  </si>
  <si>
    <t>Länsi- ja Sisä-Suomi</t>
  </si>
  <si>
    <t>Pohjois-Suomi</t>
  </si>
  <si>
    <t>Lounais-Suomi</t>
  </si>
  <si>
    <t>Lappi</t>
  </si>
  <si>
    <t>Toimipaikkojen sijainti Suomessa (kpl)</t>
  </si>
  <si>
    <t>Sivuliikkeiden sijainti (kpl)</t>
  </si>
  <si>
    <t>Edustustojen sijainti (kpl)</t>
  </si>
  <si>
    <t>Tytäryhtiöiden sijainti (kpl)</t>
  </si>
  <si>
    <t>Asiakkaat, joiden asiakkuus on perustettu ilman henkilökohtaista tapaamista (etätunnistaminen) (kpl)</t>
  </si>
  <si>
    <t>Maksut yhteensä (eur)</t>
  </si>
  <si>
    <t>SEPA-maksut Baltian maat (eur)</t>
  </si>
  <si>
    <t>Ulkomaanmaksut - korkean riskin maat (eur)</t>
  </si>
  <si>
    <t>Ulkomaanmaksut - Venäjä (eur)</t>
  </si>
  <si>
    <t>Ulkomaanmaksut - Baltian maat (eur)</t>
  </si>
  <si>
    <t>Toteutetaanko maksutapahtumia virtuaalivaluuttoja käyttäen?</t>
  </si>
  <si>
    <t>505</t>
  </si>
  <si>
    <t>695</t>
  </si>
  <si>
    <t>Pankit, joiden kanssa vaihdettu SWIFT -avaimet (kpl)</t>
  </si>
  <si>
    <t>Mitä osa-alueita yhtiön riskiarvio kattaa?</t>
  </si>
  <si>
    <t>Teknologian kehitys</t>
  </si>
  <si>
    <t>Yksikkökohtainen</t>
  </si>
  <si>
    <t>Onko yhtiöllä, ryhmällä tai konsernilla viimeisen vuoden aikana päivitetyt rahanpesun ja terrorismin rahoittamisen estämisen toimintaperiaatteet ja menettelytavat?</t>
  </si>
  <si>
    <t>Onko yhtiöllä viimeisen vuoden aikana päivitetyt sisäiset, kirjalliset toimintaohjeet rahanpesun ja terrorismin rahoittamisen estämiseen liittyen?</t>
  </si>
  <si>
    <t>Mitä osa-alueita sisäisissä ohjeissa käsitellään?</t>
  </si>
  <si>
    <t>Kuinka suuri osuus (%) korkean riskin asiakkaiden tuntemistiedoista on päivitetty raportointivuoden aikana?</t>
  </si>
  <si>
    <t>Kuinka suuri osuus (%) normaalin riskin asiakkaiden tuntemistiedoista on päivitetty raportointivuoden tai sitä edeltäneen vuoden aikana?</t>
  </si>
  <si>
    <t>Kotimainen passi tai henkilökortti</t>
  </si>
  <si>
    <t>Kotimainen tai ulkomainen ajokortti</t>
  </si>
  <si>
    <t>Videoyhteys</t>
  </si>
  <si>
    <t>Henkilöllisyyden ensitodentamiseen hyväksytyt asiakirjat ja todentamisen yhteydessä käytettävät menetelmät</t>
  </si>
  <si>
    <t>835</t>
  </si>
  <si>
    <t>Luokitellaanko asiakkaat rahanpesun ja terrorismin rahoittamisen riskin perusteella riskiluokkiin?</t>
  </si>
  <si>
    <t>Otetaanko asiakkaan riskiluokka huomioon aina asiakkaalle palveluja tarjottaessa?</t>
  </si>
  <si>
    <t>Tunnistetaanko ja todennetaanko asiakkaan tosiasiallinen edunsaaja?</t>
  </si>
  <si>
    <t>Tunnistetaanko ja todennetaanko asiakkaan edustaja sekä varmistetaanko edustusoikeus?</t>
  </si>
  <si>
    <t>Edustusoikeus varmistettu</t>
  </si>
  <si>
    <t>Epäilyttävät liiketoimet ja maksutapahtumat</t>
  </si>
  <si>
    <t>Monitoroinnissa käytettävien skenaarioiden kokonaislukumäärä</t>
  </si>
  <si>
    <t>930</t>
  </si>
  <si>
    <t>Asiakkaan normaalista asioinnista poikkeava käyttäytyminen</t>
  </si>
  <si>
    <t>Asiakastiedoissa tapahtuneet muutokset</t>
  </si>
  <si>
    <t>Virtuaalivaluutat</t>
  </si>
  <si>
    <t>Kuinka nopeasti skenaarioita voidaan muokata?</t>
  </si>
  <si>
    <t>Huomioiko monitorointijärjestelmä asiakkaiden tuntemistiedot tai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</si>
  <si>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</si>
  <si>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</si>
  <si>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</si>
  <si>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Säilytetäänkö asiakkaan tuntemistietoja sähköisessä muodossa?</t>
  </si>
  <si>
    <t>940</t>
  </si>
  <si>
    <t>Kattaako monitorointi koko maksuketjun alkuperäisestä maksajasta lopulliseen maksunsaajaan?</t>
  </si>
  <si>
    <t>Kotimainen maksukortti</t>
  </si>
  <si>
    <t>Ulkomainen maksukortti</t>
  </si>
  <si>
    <t>Fyysiset kortit</t>
  </si>
  <si>
    <t>Välitystoimeksiantoa vastaanotettaessa hyväksytyt maksuvälineet</t>
  </si>
  <si>
    <t>Tehdäänkö välitystoimeksiantoja muiden kuin yhtiön omien tilien kautta?</t>
  </si>
  <si>
    <t>813</t>
  </si>
  <si>
    <t>817</t>
  </si>
  <si>
    <t>Onko rahanvälitys yhtiön päätoimiala</t>
  </si>
  <si>
    <t>840</t>
  </si>
  <si>
    <t>870</t>
  </si>
  <si>
    <t>Miten rahanvälitystoimeksiannossa lopullinen maksunsaaja tunnistetaan?</t>
  </si>
  <si>
    <t>Mikä on euromääräinen raja sille, että asiakkaalta pyydetään lisätietoa varojen alkuperästä?</t>
  </si>
  <si>
    <t>Asiakasluokittelutyypit (kpl)</t>
  </si>
  <si>
    <t>Ammattimaiset asiakkaat</t>
  </si>
  <si>
    <t>Ei-ammattimaiset asiakkaat</t>
  </si>
  <si>
    <t>105</t>
  </si>
  <si>
    <t>203</t>
  </si>
  <si>
    <t>675</t>
  </si>
  <si>
    <t>682</t>
  </si>
  <si>
    <t>Yhtiökohtainen</t>
  </si>
  <si>
    <t>Onko yhtiöllä riskiarvioon perustuva riskiluokittelu?</t>
  </si>
  <si>
    <t>Asiakkaat, joiden pää- tai sivutoimiala on jollain seuraavista sektoreista: kuljetusala, rakennusala, siivousala ja ravintola-ala (kpl)</t>
  </si>
  <si>
    <t>Asiakkaat, jotka tarjoavat virtuaalivaluuttoihin liittyviä palveluita (kpl)</t>
  </si>
  <si>
    <t>Yhtiön omien asiakasvara-/maksuliikennetilien maantieteellinen sijainti</t>
  </si>
  <si>
    <t>Tunnistettu vakuutuskorvausta maksettaessa</t>
  </si>
  <si>
    <t>Todennettu vakuutuskorvausta maksettaessa</t>
  </si>
  <si>
    <t>865</t>
  </si>
  <si>
    <t>868</t>
  </si>
  <si>
    <t>Automaattinen</t>
  </si>
  <si>
    <t>Ei monitoroida</t>
  </si>
  <si>
    <t>Manuaalinen</t>
  </si>
  <si>
    <t>Monitorointijärjestelmän läpi kulkevien maksutapahtumien määrä raportointivuonna (kpl)</t>
  </si>
  <si>
    <t>Verkkojakelukanavaa käyttävien asiamiesten ja edustajien lukumäärä (kpl)</t>
  </si>
  <si>
    <t>Notifikaatioiden sijainti (kohdemaat) (kpl)</t>
  </si>
  <si>
    <t>Hyväksyttävät vastapuolet</t>
  </si>
  <si>
    <t>655</t>
  </si>
  <si>
    <t>Tarjotaanko ulkomaisten yhteistyökumppanien palveluja rajan yli Suomeen?</t>
  </si>
  <si>
    <t>290</t>
  </si>
  <si>
    <t>667</t>
  </si>
  <si>
    <t>Tunnistetaanko ja todennetaanko vakuutuksenottajan henkilöllisyys?</t>
  </si>
  <si>
    <t>Tunnistettu asiakassuhdetta perustettaessa</t>
  </si>
  <si>
    <t>Todennettu asiakassuhdetta perustettaessa</t>
  </si>
  <si>
    <t>Non-profit -asiakkaat (NPO's) (kpl)</t>
  </si>
  <si>
    <t>551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</si>
  <si>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</si>
  <si>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</si>
  <si>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Ei seurata</t>
  </si>
  <si>
    <t>Manuaalinen seuranta</t>
  </si>
  <si>
    <t>Monitorointijärjestelmä</t>
  </si>
  <si>
    <t>965</t>
  </si>
  <si>
    <t>Mitä osa-alueita jatkuvassa seurannassa otetaan huomioon?</t>
  </si>
  <si>
    <t>Maksut korkean riskin maihin/maista</t>
  </si>
  <si>
    <t>Passiiviset tilien ten tilien aktivointi</t>
  </si>
  <si>
    <t>Korkean riskin asiakkaat tehostetussa seurannassa</t>
  </si>
  <si>
    <t>Tarkistetaanko asiakassuhdetta perustettaessa se, onko asiakas pakote- tai jäädytyslistalla?</t>
  </si>
  <si>
    <t>1100</t>
  </si>
  <si>
    <t>Tarkistetaanko erilaisten varainsiirtojen osalta se, onko maksaja tai maksunsaaja pakote- tai jäädytyslistalla?</t>
  </si>
  <si>
    <t>1110</t>
  </si>
  <si>
    <t>310</t>
  </si>
  <si>
    <t>540</t>
  </si>
  <si>
    <t>Seurataanko asiakasvarojen rahaliikennettä järjestelmäpohjaisesti tai manuaalisesti epäilyttävien liiketoimien havaitsemiseksi?</t>
  </si>
  <si>
    <t>Onko poliittisesti vaikutusvaltaisille henkilöille järjestetty tehostettu jatkuva seuranta?</t>
  </si>
  <si>
    <t>678</t>
  </si>
  <si>
    <t>Riskiarviokysely – luottolaitokset</t>
  </si>
  <si>
    <t>201, 210, 221, 222</t>
  </si>
  <si>
    <t>Riskiarviokysely – maksupalveluntarjoajat</t>
  </si>
  <si>
    <t>Riskiarviokysely – rahanvälittäjät</t>
  </si>
  <si>
    <t>Riskiarviokysely – sijoituspalvelut, rahastoyhtiöt, AIFM</t>
  </si>
  <si>
    <t>Riskiarviokysely – henkivakuutusyhtiöt</t>
  </si>
  <si>
    <t>Riskiarviokysely – lisätiedot</t>
  </si>
  <si>
    <t>Monitorointijärjestelmän tuottamien osumien määrä raportointivuonna (kpl)</t>
  </si>
  <si>
    <t>Suoritetaanko jatkuvaa pakote- ja jäädytysseuranta automaattisesti?</t>
  </si>
  <si>
    <t>Seurataanko rahanvälitystoimeksiantoja järjestelmäpohjaisesti tai manuaalisesti epäilyttävien liiketoimien havaitsemiseksi?</t>
  </si>
  <si>
    <t>Kuinka monta ilmoitusta pakote- ja jäädytyslistoja koskevan seurannan johdosta on tehty Helsingin ulosottovirastolle raportointivuonna?</t>
  </si>
  <si>
    <t>Tarjotaanko maksupalvelun yhteydessä yhteistyökumppanin lisäpalveluja?</t>
  </si>
  <si>
    <t>Mitä tietoja kerätään lähtevän rahalähetyksen yhteydessä lopullisen maksunsaajan tunnistamista varten?</t>
  </si>
  <si>
    <t>Mitä tietoja toimitetaan saapuvan rahanlähetyksen mukana vastaanottajan tunnistamiseksi?</t>
  </si>
  <si>
    <t>165</t>
  </si>
  <si>
    <t>330</t>
  </si>
  <si>
    <t>905</t>
  </si>
  <si>
    <t>935</t>
  </si>
  <si>
    <t>937</t>
  </si>
  <si>
    <t>Seurataanko vakuutussopimuksiin liittyvää rahaliikennettä järjestelmäpohjaisesti tai manuaalisesti epäilyttävien liiketoimien havaitsemiseksi?</t>
  </si>
  <si>
    <t>Sijoituspalvelut, rahastopalvelut ja vaihtoehtorahastopalvelut, muut oheistuotteet- tai palvelut</t>
  </si>
  <si>
    <t>Vakuutuksen omistajan tai edunsaajan tiedoissa tapahtuneet muutokset</t>
  </si>
  <si>
    <t>01</t>
  </si>
  <si>
    <t>830</t>
  </si>
  <si>
    <t>02</t>
  </si>
  <si>
    <t>03</t>
  </si>
  <si>
    <t>04</t>
  </si>
  <si>
    <t>05</t>
  </si>
  <si>
    <t>taulukko</t>
  </si>
  <si>
    <t>solu</t>
  </si>
  <si>
    <t>920</t>
  </si>
  <si>
    <t>1010</t>
  </si>
  <si>
    <t>1090</t>
  </si>
  <si>
    <t>970</t>
  </si>
  <si>
    <t>760</t>
  </si>
  <si>
    <t>770</t>
  </si>
  <si>
    <t>useita</t>
  </si>
  <si>
    <t>Käytetäänkö asiakkaan tuntemiseen kolmatta osapuolta tai onko asiakkaan tunteminen ulkoistettu?</t>
  </si>
  <si>
    <t>Ulkoistettu</t>
  </si>
  <si>
    <t>Kolmas osapuoli</t>
  </si>
  <si>
    <t>Jakelijoiden sijainti (kpl)</t>
  </si>
  <si>
    <t>45</t>
  </si>
  <si>
    <t>Omaisuudenhoitoasiakkaat (kpl)</t>
  </si>
  <si>
    <t>Täyden valtakirjan varainhoidon asiakasvarallisuuden määrä (Eur)</t>
  </si>
  <si>
    <t>Toteutetut</t>
  </si>
  <si>
    <t>Välitetyt</t>
  </si>
  <si>
    <t>Pyydetäänkö asiakkaalta lisätietoja varojen alkuperästä?</t>
  </si>
  <si>
    <t>Vakuutusyhtiön käyttämien myyntikonttorien (poislukien vakuutusedustajat) lukumäärä, jotka toimivat jakelukanavina Suomessa (kpl)</t>
  </si>
  <si>
    <t>Rekisteröityneiden vakuutusedustajien (poislukien muut vakuutusyhtiöt) lukumäärä, jotka toimivat jakelukanavina Suomessa (kpl)</t>
  </si>
  <si>
    <t>Tunnistetaanko ja todennetaanko vakuutussopimuksen edunsaajan henkilöllisyys?</t>
  </si>
  <si>
    <t>Tunnistettu omistajuuden vaihtuessa</t>
  </si>
  <si>
    <t>Todennettu omistajuuden vaihtuessa</t>
  </si>
  <si>
    <t>Kunder som tillhandahåller tjänster i anslutning till virtuella valutor (st.)</t>
  </si>
  <si>
    <t>Customers providing services related to virtual currencies (number)</t>
  </si>
  <si>
    <t>Har det ordnats effektiverad fortlöpande uppföljning av personer i politiskt utsatt ställning?</t>
  </si>
  <si>
    <t>Has continuous enhanced monitoring been arranged for politically exposed persons?</t>
  </si>
  <si>
    <t>Riskbedömningsenkät</t>
  </si>
  <si>
    <t>Risk assessment questionnaire</t>
  </si>
  <si>
    <t>1000 EUR/1 antal/procenttal med två decimaler</t>
  </si>
  <si>
    <t>EUR 1000/1 number/percentages rounded to two decimal places</t>
  </si>
  <si>
    <t>Reporting frequency:</t>
  </si>
  <si>
    <t>Inlämningstid:</t>
  </si>
  <si>
    <t xml:space="preserve">Daterad </t>
  </si>
  <si>
    <t xml:space="preserve">Gäller från </t>
  </si>
  <si>
    <t xml:space="preserve">Valid from </t>
  </si>
  <si>
    <t>Regulations and guidelines:</t>
  </si>
  <si>
    <t>Rapportörkategorier:</t>
  </si>
  <si>
    <t>Categories of reporting institutions</t>
  </si>
  <si>
    <t>Riskbedömningsenkät – kreditinstitut</t>
  </si>
  <si>
    <t>Risk assessment questionnaire - credit institutions</t>
  </si>
  <si>
    <t>Kolumn 20</t>
  </si>
  <si>
    <t>Column 20</t>
  </si>
  <si>
    <t>Kolumn 30</t>
  </si>
  <si>
    <t>Column 30</t>
  </si>
  <si>
    <t>Kolumn 40</t>
  </si>
  <si>
    <t>Column 40</t>
  </si>
  <si>
    <t>Kolumn 50</t>
  </si>
  <si>
    <t>Column 50</t>
  </si>
  <si>
    <t>Kolumn 60</t>
  </si>
  <si>
    <t>Column 60</t>
  </si>
  <si>
    <t>Kolumn 70</t>
  </si>
  <si>
    <t>Column 70</t>
  </si>
  <si>
    <t>Kolumn 80</t>
  </si>
  <si>
    <t>Column 80</t>
  </si>
  <si>
    <t>Kolumn 90</t>
  </si>
  <si>
    <t>Column 90</t>
  </si>
  <si>
    <t>Kolumn 100</t>
  </si>
  <si>
    <t>Column 100</t>
  </si>
  <si>
    <t>Kolumn 110</t>
  </si>
  <si>
    <t>Column 110</t>
  </si>
  <si>
    <t>Södra Finland</t>
  </si>
  <si>
    <t>Southern Finland</t>
  </si>
  <si>
    <t>Östra Finland</t>
  </si>
  <si>
    <t>Eastern Finland</t>
  </si>
  <si>
    <t>Västra och inre Finland</t>
  </si>
  <si>
    <t>Western and Central Finland</t>
  </si>
  <si>
    <t>Norra Finland</t>
  </si>
  <si>
    <t>Northern Finland</t>
  </si>
  <si>
    <t>Sydvästra Finland</t>
  </si>
  <si>
    <t>South-Western Finland</t>
  </si>
  <si>
    <t>Lappland</t>
  </si>
  <si>
    <t>Lapland</t>
  </si>
  <si>
    <t>Riskfaktorer</t>
  </si>
  <si>
    <t>Risk factors</t>
  </si>
  <si>
    <t>Bolag</t>
  </si>
  <si>
    <t>Company</t>
  </si>
  <si>
    <t>Geografiskt läge</t>
  </si>
  <si>
    <t>Geographical location</t>
  </si>
  <si>
    <t>Verksamhetsställenas läge i Finland (st.)</t>
  </si>
  <si>
    <t>Location of places of business in Finland (number)</t>
  </si>
  <si>
    <t>Finland</t>
  </si>
  <si>
    <t>EES-området</t>
  </si>
  <si>
    <t>EEA</t>
  </si>
  <si>
    <t>Länder utanför EES-området</t>
  </si>
  <si>
    <t>Non-EEA countries</t>
  </si>
  <si>
    <t>Ryssland</t>
  </si>
  <si>
    <t>Russia</t>
  </si>
  <si>
    <t>Baltikum</t>
  </si>
  <si>
    <t>Baltics</t>
  </si>
  <si>
    <t>Filialernas läge (st.)</t>
  </si>
  <si>
    <t>Location of branches (number)</t>
  </si>
  <si>
    <t>Dotterbolagens läge (st.)</t>
  </si>
  <si>
    <t>Location of subsidiaries (number)</t>
  </si>
  <si>
    <t>Beskickningarnas läge (st.)</t>
  </si>
  <si>
    <t>Location of representative offices (number)</t>
  </si>
  <si>
    <t>Kunder</t>
  </si>
  <si>
    <t>Customers</t>
  </si>
  <si>
    <t>Privatkunder</t>
  </si>
  <si>
    <t>Private customers</t>
  </si>
  <si>
    <t>Kunder (st.)</t>
  </si>
  <si>
    <t>Customers (number)</t>
  </si>
  <si>
    <t>Utländska kunder (st.)</t>
  </si>
  <si>
    <t>Foreign customers (number)</t>
  </si>
  <si>
    <t>Kunder vilkas beskattningsmässiga hemort är utanför Norden (st.)</t>
  </si>
  <si>
    <t>Customers resident outside Nordic countries for tax purposes (number)</t>
  </si>
  <si>
    <t>Kunder vilkas beskattningsmässiga hemort är i en s.k. skatteparadisstat (st.)</t>
  </si>
  <si>
    <t>Customers resident for tax purposes in a preferential regime (number)</t>
  </si>
  <si>
    <t>Högriskkunder (exkl. PEP) (st.)</t>
  </si>
  <si>
    <t>High-risk customers (excl. PEP) (number)</t>
  </si>
  <si>
    <t>Kunder i politiskt utsatt ställning (st.)</t>
  </si>
  <si>
    <t>Politically exposed persons (number)</t>
  </si>
  <si>
    <t>Private banking-kunder (st.)</t>
  </si>
  <si>
    <t>Private banking customers (number)</t>
  </si>
  <si>
    <t>Kunder med vilka kundförhållande etablerats utan personligt möte (identifiering på distans) (st.)</t>
  </si>
  <si>
    <t>Customer relationships established without personal meeting (non face-to-face identification) (number)</t>
  </si>
  <si>
    <t>Företags- och sammanslutningskunder</t>
  </si>
  <si>
    <t>Corporate and institutional customers</t>
  </si>
  <si>
    <t>Högriskkunder (st.)</t>
  </si>
  <si>
    <t>High-risk customers (number)</t>
  </si>
  <si>
    <t>Antal personer i politiskt utsatt ställning av antalet verkliga förmånstagare i sammanslutningar (st.)</t>
  </si>
  <si>
    <t>Number of politically exposed persons among beneficial owners of institutions</t>
  </si>
  <si>
    <t>Kunder i penningspelbolag (st.)</t>
  </si>
  <si>
    <t>Gambling customers (number)</t>
  </si>
  <si>
    <t>Penningförmedlarkunder (st.)</t>
  </si>
  <si>
    <t>Money remittance customers (number)</t>
  </si>
  <si>
    <t>Trade finance-kunder (st.)</t>
  </si>
  <si>
    <t>Trade finance customers (number)</t>
  </si>
  <si>
    <t>Kapitalförvaltningskunder (st.)</t>
  </si>
  <si>
    <t>Asset management customers (number)</t>
  </si>
  <si>
    <t>Kunder inom följande branscher: transport, byggverksamhet, städning och restaurang (st.)</t>
  </si>
  <si>
    <t>Customers operating in the following sectors: transportation, construction, cleaning and restaurant (number)</t>
  </si>
  <si>
    <t>Kunder i ideella föreningar (NPO's) (st.)</t>
  </si>
  <si>
    <t>Non-profit customers (NPOs) (kpl)</t>
  </si>
  <si>
    <t>Utgående</t>
  </si>
  <si>
    <t>Outbound</t>
  </si>
  <si>
    <t>Inkommande</t>
  </si>
  <si>
    <t>Inbound</t>
  </si>
  <si>
    <t>Betalningsrörelse och betalningsinstrument</t>
  </si>
  <si>
    <t>Payment traffic and payment instruments</t>
  </si>
  <si>
    <t>Betalningar sammanlagt (eur)</t>
  </si>
  <si>
    <t>Payments, total (€)</t>
  </si>
  <si>
    <t>SEPA-betalningar sammanlagt (eur)</t>
  </si>
  <si>
    <t>SEPA payments, total (€)</t>
  </si>
  <si>
    <t>SEPA-betalningar Baltikum (eur)</t>
  </si>
  <si>
    <t>SEPA payments to Baltic countries (€)</t>
  </si>
  <si>
    <t>Utlandsbetalningar sammanlagt (eur)</t>
  </si>
  <si>
    <t>Foreign payments, total (€)</t>
  </si>
  <si>
    <t>Utlandsbetalningar – högriskländer (eur)</t>
  </si>
  <si>
    <t>Foreign payments - high-risk countries (€)</t>
  </si>
  <si>
    <t>Utlandsbetalningar – Ryssland (eur)</t>
  </si>
  <si>
    <t>Foreign payments - Russia (€)</t>
  </si>
  <si>
    <t>Utlandsbetalningar – Baltikum (eur)</t>
  </si>
  <si>
    <t>Foreign payments - Baltic countries (€)</t>
  </si>
  <si>
    <t>Kontantinsättningar på 1 000 euro eller mer (privatkunder) (st.)</t>
  </si>
  <si>
    <t>Number of cash deposits of €1,000 or more (personal customers)</t>
  </si>
  <si>
    <t>Kontantinsättningar på 5 000 euro eller mer (företagskunder) (st.)</t>
  </si>
  <si>
    <t>Number of cash deposits of €5,000 or more (corporate customers) (number)</t>
  </si>
  <si>
    <t>Genomförs transaktioner med virtuella valutor?</t>
  </si>
  <si>
    <t>Are payment transactions executed using virtual currencies?</t>
  </si>
  <si>
    <t>Antal kundmedelskonton (st.)</t>
  </si>
  <si>
    <t>Customer pooled accounts (number)</t>
  </si>
  <si>
    <t>Fysiska kort</t>
  </si>
  <si>
    <t>Physical cards</t>
  </si>
  <si>
    <t>Virtuella kort</t>
  </si>
  <si>
    <t>Virtual cards</t>
  </si>
  <si>
    <t>Elektroniska pengar</t>
  </si>
  <si>
    <t>E-money</t>
  </si>
  <si>
    <t>Mobilapplikation</t>
  </si>
  <si>
    <t>Mobile application</t>
  </si>
  <si>
    <t>Emission av betalningsinstrument/-applikationer</t>
  </si>
  <si>
    <t>Issuance of payment instruments/applications</t>
  </si>
  <si>
    <t>Högriskländer</t>
  </si>
  <si>
    <t>High-risk countries</t>
  </si>
  <si>
    <t>Distributionskanaler</t>
  </si>
  <si>
    <t>Distribution channels</t>
  </si>
  <si>
    <t>Antal fysiska servicepunkter och kontor (st.)</t>
  </si>
  <si>
    <t>Number of physical service points and branches</t>
  </si>
  <si>
    <t>Antal ombud och representanter som använder webbdistributionskanalen (st.)</t>
  </si>
  <si>
    <t>Number of agents and representatives using the online distribution channel</t>
  </si>
  <si>
    <t>Korrespondentförbindelser</t>
  </si>
  <si>
    <t>Correspondence relationships</t>
  </si>
  <si>
    <t>Antal korrespondentbanker (st.)</t>
  </si>
  <si>
    <t>Number of correspondent banks</t>
  </si>
  <si>
    <t>Banker med vilka SWIFT-nycklar utväxlats (st.)</t>
  </si>
  <si>
    <t>Number of banks with which SWIFT keys have been exchanged</t>
  </si>
  <si>
    <t>Riskbedömningar</t>
  </si>
  <si>
    <t>Risk assessments</t>
  </si>
  <si>
    <t>Riksklassificering</t>
  </si>
  <si>
    <t>Risk rating</t>
  </si>
  <si>
    <t>Uppgifter om kundkontroll</t>
  </si>
  <si>
    <t>Customer due diligence information</t>
  </si>
  <si>
    <t>Interna processer</t>
  </si>
  <si>
    <t>Internal processes</t>
  </si>
  <si>
    <t>Verksamhetsprinciper och förfaranden</t>
  </si>
  <si>
    <t>Operating principles and procedures</t>
  </si>
  <si>
    <t>Fortlöpande uppföljning</t>
  </si>
  <si>
    <t>Ongoing monitoring</t>
  </si>
  <si>
    <t>Monitoreringssystem</t>
  </si>
  <si>
    <t>Monitoring systems</t>
  </si>
  <si>
    <t>Sanktioner</t>
  </si>
  <si>
    <t>Sanctions</t>
  </si>
  <si>
    <t>Övriga delområden i AML/CFT</t>
  </si>
  <si>
    <t>Other AML/CFT aspects</t>
  </si>
  <si>
    <t>Riskhanteringsmetoder</t>
  </si>
  <si>
    <t>Management methods</t>
  </si>
  <si>
    <t>Organisering av verksamheten och verksamhetsprinciper</t>
  </si>
  <si>
    <t>Organisation of activities and operating principles</t>
  </si>
  <si>
    <t>Bedömningarnas delområden under de senaste tre åren (intern och extern granskning)</t>
  </si>
  <si>
    <t>Areas of audit during past three years (internal and external audit)</t>
  </si>
  <si>
    <t>Affärsverksamheter</t>
  </si>
  <si>
    <t>Businesses</t>
  </si>
  <si>
    <t>Produkter och tjänster</t>
  </si>
  <si>
    <t>Products and services</t>
  </si>
  <si>
    <t>Länder och geografiska områden</t>
  </si>
  <si>
    <t>Countries and geographical areas</t>
  </si>
  <si>
    <t>Teknologisk utveckling</t>
  </si>
  <si>
    <t>Development of technology</t>
  </si>
  <si>
    <t>Vilka delområden ingår i bolagets riskbedömning?</t>
  </si>
  <si>
    <t>Which sub-areas are covered by the company's risk assessment?</t>
  </si>
  <si>
    <t>Har bolaget, gruppen eller koncernen verksamhetsprinciper och förfaranden för förhindrande av penningtvätt och av finansiering av terrorism, vilka uppdaterats under det senaste året?</t>
  </si>
  <si>
    <t>Does the company or group have operating principles and procedures on anti-money laundering and countering the financing of terrorism updated during the last year?</t>
  </si>
  <si>
    <t>Per enhet</t>
  </si>
  <si>
    <t>Unit-specific</t>
  </si>
  <si>
    <t>Per affärsverksamhet</t>
  </si>
  <si>
    <t>Business line-specific</t>
  </si>
  <si>
    <t>Per arbetsuppgift</t>
  </si>
  <si>
    <t>Job-specific</t>
  </si>
  <si>
    <t>Finns inte</t>
  </si>
  <si>
    <t>Har bolaget interna, skriftliga verksamhetsprinciper och förfaranden för förhindrande av penningtvätt och av finansiering av terrorism, vilka uppdaterats under det senaste året?</t>
  </si>
  <si>
    <t>Does the company have internal written operating instructions concerning AMF/CFT updated within the last year?</t>
  </si>
  <si>
    <t>Utredning av medlens ursprung</t>
  </si>
  <si>
    <t>Assessment of the source of funds</t>
  </si>
  <si>
    <t>Öppnande av kundmedelskonton</t>
  </si>
  <si>
    <t>Opening of customer pooled accounts</t>
  </si>
  <si>
    <t>PEP-kundförhållanden</t>
  </si>
  <si>
    <t>PEP customer relationships</t>
  </si>
  <si>
    <t>Verkliga förmånstagare</t>
  </si>
  <si>
    <t>Beneficial owners</t>
  </si>
  <si>
    <t>Upptäckande av tvivelaktiga transaktioner</t>
  </si>
  <si>
    <t>Detection of suspicious transactions</t>
  </si>
  <si>
    <t>Distanskunder</t>
  </si>
  <si>
    <t>Remote customer relationships</t>
  </si>
  <si>
    <t>Skärpta åtgärder för kundkontroll</t>
  </si>
  <si>
    <t>Enhanced customer due diligence</t>
  </si>
  <si>
    <t>Tillfälliga transaktioner</t>
  </si>
  <si>
    <t>Occasional transactions</t>
  </si>
  <si>
    <t>Nya produkter och teknologisk utveckling</t>
  </si>
  <si>
    <t>New products and technological development</t>
  </si>
  <si>
    <t>Samarbetspartners</t>
  </si>
  <si>
    <t>Cooperation partners</t>
  </si>
  <si>
    <t>Vilka delområden behandlas i de interna anvisningarna?</t>
  </si>
  <si>
    <t>Which sub-areas are covered by internal instructions?</t>
  </si>
  <si>
    <t>Har bolaget en riskklassificering som grundar sig på riskbedömning?</t>
  </si>
  <si>
    <t>Does the company have a risk rating based on risk assessment?</t>
  </si>
  <si>
    <t>Hur ofta utbildas personalen om förhindrande av penningtvätt?</t>
  </si>
  <si>
    <t>How often is personnel trained on anti-money laundering?</t>
  </si>
  <si>
    <t>I vilken omfattning är personalen utbildad för förhindrande av penningtvätt?</t>
  </si>
  <si>
    <t>Scope of personnel training on anti-money laundering?</t>
  </si>
  <si>
    <t>Metoder för kundkontroll</t>
  </si>
  <si>
    <t>Customer due diligence procedures</t>
  </si>
  <si>
    <t>Hur stor andel (%) av högriskkundernas kontrolluppgifter har uppdaterats under rapporteringsåret?</t>
  </si>
  <si>
    <t>What percentage of high-risk customers' due diligence information was updated during the reporting year?</t>
  </si>
  <si>
    <t>Hur stor andel (%) av normalriskkundernas kontrolluppgifter har uppdaterats under rapporteringsåret eller året före det?</t>
  </si>
  <si>
    <t>What percentage of normal-risk customers' due diligence information was updated during the reporting year or the preceding year?</t>
  </si>
  <si>
    <t>Inhemskt pass eller personkort</t>
  </si>
  <si>
    <t>Domestic passport or identity card</t>
  </si>
  <si>
    <t>Stark elektronisk identifikation</t>
  </si>
  <si>
    <t>Strong electronic identifier</t>
  </si>
  <si>
    <t>Utländskt pass</t>
  </si>
  <si>
    <t>Foreign passport</t>
  </si>
  <si>
    <t>Inhemskt eller utländskt körkort</t>
  </si>
  <si>
    <t>Domestic or foreign driver's license</t>
  </si>
  <si>
    <t>Diplomatpass</t>
  </si>
  <si>
    <t>Diplomatic passport</t>
  </si>
  <si>
    <t>Alien’s passport or refugee travel documents</t>
  </si>
  <si>
    <t>Videoförbindelse</t>
  </si>
  <si>
    <t>Video connection</t>
  </si>
  <si>
    <t>Annat</t>
  </si>
  <si>
    <t>Other</t>
  </si>
  <si>
    <t>Dokument som godkänts för en första kontroll av kundens identitet och de metoder som används i samband med identitetskontroll</t>
  </si>
  <si>
    <t>Documents approved for initial verification of identity and methods used in connection with the identification</t>
  </si>
  <si>
    <t>Tredje part</t>
  </si>
  <si>
    <t>Third party</t>
  </si>
  <si>
    <t>Lagt ut</t>
  </si>
  <si>
    <t>Outsourced</t>
  </si>
  <si>
    <t>Anlitas en tredje part  för kundkontroll eller har kundkontrollen lagts ut?</t>
  </si>
  <si>
    <t>Is a third party used to obtain customer due diligence (CDD) information or is CDD process outsourced?</t>
  </si>
  <si>
    <t>Förvaras kundkontrolluppgifterna i elektronisk form?</t>
  </si>
  <si>
    <t>Is customer due diligence information retained in an electronic format?</t>
  </si>
  <si>
    <t>Klassificeras kunderna utifrån risken för penningtvätt och finansiering av terrorism i riskklasser?</t>
  </si>
  <si>
    <t>Are customers classified into risk categories based on AML/CFT risks?</t>
  </si>
  <si>
    <t>Beaktas kundens riskklass alltid när tjänster erbjuds kunden?</t>
  </si>
  <si>
    <t>Is the risk category considered always when offering services to the customer?</t>
  </si>
  <si>
    <t>Identifierats</t>
  </si>
  <si>
    <t>Identified</t>
  </si>
  <si>
    <t>Identiteten har kontrollerats</t>
  </si>
  <si>
    <t>Verified</t>
  </si>
  <si>
    <t>Identifieras och kontrolleras kundens verkliga förmånstagares identitet?</t>
  </si>
  <si>
    <t>Is the customer's beneficial owner identified and verified?</t>
  </si>
  <si>
    <t>Företrädningsrätten har säkerställts</t>
  </si>
  <si>
    <t>Right of representation verified</t>
  </si>
  <si>
    <t>Identifieras och kontrolleras kundens företrädares identitet och säkerställs dess rätt att företräda kunden?</t>
  </si>
  <si>
    <t>Is the customer's representative identified and right of representation verified?</t>
  </si>
  <si>
    <t>På hur många (st.) korrespondentbankförhållanden inom EES-området tillämpas skärpta åtgärder för kundkontroll?</t>
  </si>
  <si>
    <t>How many correspondent banking relationships within the EEA are subject to enhanced customer due diligence?</t>
  </si>
  <si>
    <t>Tvivelaktiga transaktioner och betalningar</t>
  </si>
  <si>
    <t>Suspicious transactions and payment transactions</t>
  </si>
  <si>
    <t>Följs kontotransaktioner och betalningsrörelsen upp automatiskt eller manuellt för upptäckande av tvivelaktiga transaktioner?</t>
  </si>
  <si>
    <t>Are account transactions and payment traffic monitored on a systems basis or manually to detect suspicious transactions?</t>
  </si>
  <si>
    <t>Följs kundens övriga verksamhet/affärsverksamhet upp automatiskt eller manuellt för upptäckande av tvivelaktiga transaktioner?</t>
  </si>
  <si>
    <t>Are the customer's other transactions/business monitored on a systems basis or manually to detect suspicious transactions?</t>
  </si>
  <si>
    <t>Kontantinsättningar</t>
  </si>
  <si>
    <t>Cash deposits</t>
  </si>
  <si>
    <t>Snabb betalningsrörelse</t>
  </si>
  <si>
    <t>Fast asset movements</t>
  </si>
  <si>
    <t>Betalningar till och från högriskländer</t>
  </si>
  <si>
    <t>Payments to/from high-risk countries</t>
  </si>
  <si>
    <t>Passiva konton och aktivering av passiva konton</t>
  </si>
  <si>
    <t>Activation of passive accounts</t>
  </si>
  <si>
    <t>Kontantuttag</t>
  </si>
  <si>
    <t>Cash withdrawals</t>
  </si>
  <si>
    <t>Beteende som avviker från kundens normala ärendeskötsel</t>
  </si>
  <si>
    <t>Behaviour deviating from the customer's normal business</t>
  </si>
  <si>
    <t>Utlandsbetalningar</t>
  </si>
  <si>
    <t>Foreign payments</t>
  </si>
  <si>
    <t>Kortåterbäringar</t>
  </si>
  <si>
    <t>Card reimbursements</t>
  </si>
  <si>
    <t>Högriskkunder i effektiverad uppföljning</t>
  </si>
  <si>
    <t>High-risk customers under enhanced monitoring</t>
  </si>
  <si>
    <t>Förändringar i kunduppgifterna</t>
  </si>
  <si>
    <t>Changes in customer information</t>
  </si>
  <si>
    <t>Virtuella valutor</t>
  </si>
  <si>
    <t>Virtual currencies</t>
  </si>
  <si>
    <t>Vilka delområden beaktas i den fortlöpande uppföljningen?</t>
  </si>
  <si>
    <t>Which sub-areas are taken into account in continuous monitoring?</t>
  </si>
  <si>
    <t>Totalt antal scenarier i monitoreringen</t>
  </si>
  <si>
    <t>Total number of scenarios used in monitoring</t>
  </si>
  <si>
    <t>Hur snabbt kan scenarierna ändras?</t>
  </si>
  <si>
    <t>How fast can the scenarios be adjusted?</t>
  </si>
  <si>
    <t>Beaktar monitoreringssystemet kundkontrolluppgifter eller riskklass?</t>
  </si>
  <si>
    <t>Does the monitoring system take customer due diligence information or risk category into account?</t>
  </si>
  <si>
    <t>Hur snabbt undersöks de träffar som monitoreringssystemet tar fram?</t>
  </si>
  <si>
    <t>How fast are hits generated by the monitoring system investigated?</t>
  </si>
  <si>
    <t>Antal transaktioner som går genom monitoreringssystemet under rapporteringsåret (st.)</t>
  </si>
  <si>
    <t>Number of payment transactions passing the monitoring system during the reporting year</t>
  </si>
  <si>
    <t>Antal träffar som monitoreringssystemet tagit fram under rapporteringsåret (st.)</t>
  </si>
  <si>
    <t>Number of hits generated by the monitoring system during the reporting year</t>
  </si>
  <si>
    <t>Antal interna anmälningar om tvivelaktiga transaktioner under rapporteringsåret (st.)</t>
  </si>
  <si>
    <t>Number of internal reports made on suspicious transactions during the reporting year</t>
  </si>
  <si>
    <t>Antal tvivelaktiga transaktioner till centralen för utredning av penningtvätt under rapporteringsåret (st.)</t>
  </si>
  <si>
    <t>Number of reports on suspicious transactions filed with the Financial Intelligence Unit during the reporting year</t>
  </si>
  <si>
    <t>Kontrolleras det när ett kundförhållande ingås om kunden finns upptagen på sanktions- eller frysningslistan?</t>
  </si>
  <si>
    <t>Is it checked in connection with establishing a customer relationship whether the customer is on a sanction or freeze list?</t>
  </si>
  <si>
    <t>Kontrolleras det vid olika överföringar av medel om betalaren eller betalningsmottagaren finns upptagen på sanktions- eller frysningslistan?</t>
  </si>
  <si>
    <t>As regards different types of funds transfers, is it checked whether the payer or payee is on a sanction or freeze list?</t>
  </si>
  <si>
    <t>Sker kontrollen av om kunden finns upptagen på sanktions- eller frysningslistan automatiskt?</t>
  </si>
  <si>
    <t>Is there automatic sanctions and asset freeze monitoring?</t>
  </si>
  <si>
    <t>Hur många anmälningar har det gjorts till Utsökningsverket i Helsingfors med anledning av uppföljningen av sanktions- och frysningslistorna under rapporteringsåret?</t>
  </si>
  <si>
    <t>How many reports were filed with the Helsinki Enforcement Office due to monitoring concerning sanction or freeze lists during the reporting year?</t>
  </si>
  <si>
    <t>Riskbedömningsenkät – tillhandahållare av betaltjänster</t>
  </si>
  <si>
    <t>Risk assessment questionnaire – payment service providers</t>
  </si>
  <si>
    <t>Ombudens placering (st.)</t>
  </si>
  <si>
    <t>Location of agents (number)</t>
  </si>
  <si>
    <t>Notifikationer (målländer) (st.)</t>
  </si>
  <si>
    <t>Location of notifications (host countries) (number)</t>
  </si>
  <si>
    <t>Bolagets egna kundmedels-/betalningsrörelsekonton (st.)</t>
  </si>
  <si>
    <t>Number of the company's own customer pooled accounts/payment traffic accounts</t>
  </si>
  <si>
    <t>Geografiskt läge av bolagets egna kundmedels-/betalningsrörelsekonton (st.)</t>
  </si>
  <si>
    <t>Geographical location of the company's own customer pooled accounts/payment traffic accounts (number)</t>
  </si>
  <si>
    <t>Betalningstid</t>
  </si>
  <si>
    <t>Term of payment</t>
  </si>
  <si>
    <t>Kredit</t>
  </si>
  <si>
    <t>Credit</t>
  </si>
  <si>
    <t>Betalningsinstrument</t>
  </si>
  <si>
    <t>Payment instrument</t>
  </si>
  <si>
    <t xml:space="preserve">Tillhandahålls i samband med betalningstjänsten även en samarbetsparts tilläggstjänster? </t>
  </si>
  <si>
    <t>Are ancillary services by a cooperation partner offered in connection with payment service?</t>
  </si>
  <si>
    <t>Lämnas det förmedlingsuppdrag via andra konton än bolagets egna konton?</t>
  </si>
  <si>
    <t>Are intermediation orders executed through non-company accounts?</t>
  </si>
  <si>
    <t>Utövas verksamhet på bolagets hemadress?</t>
  </si>
  <si>
    <t>Are the company's activities pursued in a residential address?</t>
  </si>
  <si>
    <t>Täcker monitoreringen hela betalningskedjan från den ursprungliga betalaren till den slutliga betalningsmottagaren?</t>
  </si>
  <si>
    <t>Does the monitoring cover the entire payment chain from the original payer to the ultimate payee?</t>
  </si>
  <si>
    <t>Riskbedömningsenkät – penningförmedlare</t>
  </si>
  <si>
    <t>Risk assessment questionnaire – money remitters</t>
  </si>
  <si>
    <t>Inhemskt betalkort</t>
  </si>
  <si>
    <t>Domestic payment card</t>
  </si>
  <si>
    <t>Kontanta medel</t>
  </si>
  <si>
    <t>Cash</t>
  </si>
  <si>
    <t>Girering</t>
  </si>
  <si>
    <t>Bank transfer (credit transfer)</t>
  </si>
  <si>
    <t>Mobilbetalning</t>
  </si>
  <si>
    <t>Mobile payment</t>
  </si>
  <si>
    <t>Check</t>
  </si>
  <si>
    <t>Cheque</t>
  </si>
  <si>
    <t>Utländskt betalkort</t>
  </si>
  <si>
    <t>Foreign payment card</t>
  </si>
  <si>
    <t>Betalningsinstrument som godkänns vid mottagning av förmedlingsorder</t>
  </si>
  <si>
    <t>Payment instruments approved when taking an intermediation order</t>
  </si>
  <si>
    <t>Penningöverföringar som genomförs som kontanttransporter</t>
  </si>
  <si>
    <t>Execution of money transfers as cash deliveries</t>
  </si>
  <si>
    <t>Är penningförmedling bolagets huvudsakliga bransch?</t>
  </si>
  <si>
    <t>Is money remittance the company's main line of business?</t>
  </si>
  <si>
    <t>Tillhandahålls tjänsten som en del av ett större penningförmedlingsnätverk?</t>
  </si>
  <si>
    <t>Is the service provided as part of a more extensive money remittance network?</t>
  </si>
  <si>
    <t>Om tjänsten tillhandahålls som en del av ett större penningförmedlingsnätverk, namnet på samarbetspartnern?   OBS!  Fyll i samarbetspartnerns namn på formulär RA08 punkt 10 Samarbetspartnerns namn.</t>
  </si>
  <si>
    <t>If the service is provided as part of a wider money remittance network, what is the name of the cooperation partner?   NOTE!  Fill in the name of the cooperation partner in template RA08, field 10: Name of cooperation partner.</t>
  </si>
  <si>
    <t>Namn</t>
  </si>
  <si>
    <t>Name</t>
  </si>
  <si>
    <t>Telefonnummer</t>
  </si>
  <si>
    <t>Telephone number</t>
  </si>
  <si>
    <t>Adress</t>
  </si>
  <si>
    <t>Address</t>
  </si>
  <si>
    <t>Kontonummer</t>
  </si>
  <si>
    <t>Account number</t>
  </si>
  <si>
    <t>Personbeteckning</t>
  </si>
  <si>
    <t>Personal identification code</t>
  </si>
  <si>
    <t>Vilka uppgifter insamlas i samband med en utgående penningförsändelse för identifiering av den slutliga betalningsmottagaren?</t>
  </si>
  <si>
    <t>Which data is collected in connection with an outgoing money transfer for the purposes of identification of the ultimate payee.</t>
  </si>
  <si>
    <t>Betalningsavsändare</t>
  </si>
  <si>
    <t>Payer</t>
  </si>
  <si>
    <t>Betalningsmottagarens namn</t>
  </si>
  <si>
    <t>Payee</t>
  </si>
  <si>
    <t>Betalningsmottagarens telefonnummer</t>
  </si>
  <si>
    <t>Payee's telephone number</t>
  </si>
  <si>
    <t>Betalningsmottagarens kontonummer</t>
  </si>
  <si>
    <t>Payee's account number</t>
  </si>
  <si>
    <t>Individualiserande kod eller referens</t>
  </si>
  <si>
    <t>Identifier or reference code</t>
  </si>
  <si>
    <t>Vilka uppgifter skickas med en inkommande penningförsändelse för identifiering av mottagaren?</t>
  </si>
  <si>
    <t>Which information is provided with an incoming money transfer for the purposes of identification of the payee?</t>
  </si>
  <si>
    <t>0–300</t>
  </si>
  <si>
    <t>301–500</t>
  </si>
  <si>
    <t>501–1 000</t>
  </si>
  <si>
    <t>501-1,000</t>
  </si>
  <si>
    <t>Över 1 000</t>
  </si>
  <si>
    <t xml:space="preserve">Over 1,000 </t>
  </si>
  <si>
    <t>Vilken är den eurogräns som avgör när kunden bes om närmare information om medlens ursprung?</t>
  </si>
  <si>
    <t>What is the threshold value in euros for requesting further information from the customer on the source of funds?</t>
  </si>
  <si>
    <t>Pass</t>
  </si>
  <si>
    <t>Passport</t>
  </si>
  <si>
    <t>Körkort</t>
  </si>
  <si>
    <t>Driver's licence</t>
  </si>
  <si>
    <t>Officiellt personkort</t>
  </si>
  <si>
    <t>Official personal identity card</t>
  </si>
  <si>
    <t>Fingeravtryck</t>
  </si>
  <si>
    <t>Fingerprint</t>
  </si>
  <si>
    <t>Födelseattest</t>
  </si>
  <si>
    <t>Birth certificate</t>
  </si>
  <si>
    <t>E-legitimation</t>
  </si>
  <si>
    <t>Electronic identifier</t>
  </si>
  <si>
    <t>En annan persons bekräftelse</t>
  </si>
  <si>
    <t>Confirmation by another person</t>
  </si>
  <si>
    <t>På vilket sätt identifieras den slutliga betalningsmottagaren i samband med ett uppdrag om penningförmedling?</t>
  </si>
  <si>
    <t>How is the final payee of a money remittance order identified?</t>
  </si>
  <si>
    <t>Följs uppdragen om penningförmedling upp automatiskt eller manuellt i syfte att upptäcka tvivelaktiga transaktioner?</t>
  </si>
  <si>
    <t>Are money remittance orders monitored on a systems basis or manually to detect suspicious transactions?</t>
  </si>
  <si>
    <t>Riskbedömningsenkät – investeringstjänster, fondbolag, AIFM</t>
  </si>
  <si>
    <t>Risk assessment questionnaire – investment firms, management companies, AIFM</t>
  </si>
  <si>
    <t>Professionella kunder</t>
  </si>
  <si>
    <t>Professional customers</t>
  </si>
  <si>
    <t>Icke-professionella kunder</t>
  </si>
  <si>
    <t>Non-professional customers</t>
  </si>
  <si>
    <t>Typer av kundkategorier (st.)</t>
  </si>
  <si>
    <t>Customer classification types (number)</t>
  </si>
  <si>
    <t>Godtagbara motparter</t>
  </si>
  <si>
    <t>Eligible counterparties</t>
  </si>
  <si>
    <t>Kunder vars huvudsakliga verksamhet eller sidoverksamhet finns inom någon av följande sektorer: transportbranschen, byggbranschen, städningsbranschen och restaurangbranschen (st.)</t>
  </si>
  <si>
    <t>Customers whose main or secondary line of business is one of the following sectors: transportation, construction, cleaning and restaurants (number)</t>
  </si>
  <si>
    <t>Tillhandahåller bolaget en utländsk samarbetspartners tjänster gränsöverskridande till Finland?</t>
  </si>
  <si>
    <t>Are the services of a foreign cooperation partner being offered cross-border to Finland?</t>
  </si>
  <si>
    <t>Sijoituspalvelut,  rahastopalvelut, muut oheistuotteet- tai palvelut</t>
  </si>
  <si>
    <t>Investeringstjänster, fondtjänster och andra kringprodukter eller -tjänster</t>
  </si>
  <si>
    <t>Investment services, funds services and other ancillary products or services</t>
  </si>
  <si>
    <t>Beloppet kundtillgångar som omfattas av diskretionär kapitalförvaltning (Eur)</t>
  </si>
  <si>
    <t>The amount of customer assets under discretionary wealth management in euros.</t>
  </si>
  <si>
    <t>Beloppet kundtillgångar som omfattas av konsultativ kapitalförvaltning (Eur)</t>
  </si>
  <si>
    <t>The amount of customer assets under consultative wealth management in euros.</t>
  </si>
  <si>
    <t>Bolagsspecifik</t>
  </si>
  <si>
    <t>Company-specific</t>
  </si>
  <si>
    <t>Begärs kunden om närmare information om ursprunget till medlen?</t>
  </si>
  <si>
    <t>Is additional information requested from the customer on the source of funds?</t>
  </si>
  <si>
    <t>Följs kundmedlens penningrörelse upp automatiskt eller manuellt i syfte att upptäcka tvivelaktiga transaktioner?</t>
  </si>
  <si>
    <t>Are payment flows in customer assets monitored on a systems basis or manually to detect suspicious transactions?</t>
  </si>
  <si>
    <t>Riskbedömningsenkät – livförsäkringsbolag</t>
  </si>
  <si>
    <t>Risk assessment questionnaire –  life insurance companies</t>
  </si>
  <si>
    <t>Geografiskt läge av bolagets egna kundmedels-/betalningsrörelsekonton</t>
  </si>
  <si>
    <t>Geographical location of the company's own customer pooled accounts/payment traffic accounts</t>
  </si>
  <si>
    <t>Antalet försäljningskontor (exkl. försäkringsförmedlare) som försäkringsbolaget använder och som fungerar som distributionskanaler i Finland (st.)</t>
  </si>
  <si>
    <t>Number of sales branches used by the insurance company (excluding insurance agents) operating as distribution channels in Finland (number)</t>
  </si>
  <si>
    <t>Antalet registrerade försäkringsförmedlare (exkl. försäkringsbolag), som fungerar som distributionskanaler i Finland (st.)</t>
  </si>
  <si>
    <t>Number of registered insurance agents (excluding other insurance companies) operating as distribution channels in Finland (number)</t>
  </si>
  <si>
    <t>Identifierats i samband med att kundförhållandet etablerades</t>
  </si>
  <si>
    <t>Identified when establishing the customer relationship</t>
  </si>
  <si>
    <t>Identifierats i samband med att försäkringsersättning betalades</t>
  </si>
  <si>
    <t>Identified when paying an insurance claim</t>
  </si>
  <si>
    <t>Identiteten har kontrollerats i samband med att kundförhållandet etablerades</t>
  </si>
  <si>
    <t>Identity verified when establishing the customer relationship</t>
  </si>
  <si>
    <t>Identiteten har kontrollerats i samband med att försäkringsersättning betalades</t>
  </si>
  <si>
    <t>Identity verified when paying an insurance claim</t>
  </si>
  <si>
    <t>Har försäkringstagaren identifierats och identiteten kontrollerats?</t>
  </si>
  <si>
    <t>Is the insurance policy holder identified and identity verified?</t>
  </si>
  <si>
    <t>Har försäkringsavtalens förmånstagare identifierats och identiteten kontrollerats?</t>
  </si>
  <si>
    <t>Is the beneficary of the insurance policy identified and identity verified?</t>
  </si>
  <si>
    <t>Följs penningrörelsen i anslutning till försäkringsavtalen upp automatiskt eller manuellt för upptäckande av tvivelaktiga transaktioner?</t>
  </si>
  <si>
    <t>Are payment flows related to insurance policies monitored on a systems basis or manually to detect suspicious transactions?</t>
  </si>
  <si>
    <t>Ändringar i försäkringens ägaren eller förmånslåtarens uppgifter</t>
  </si>
  <si>
    <t>Changes in the information regarding the insurance policy holder or beneficiary</t>
  </si>
  <si>
    <t>I kolumn 20 rapporteras samarbetspartnerns namn (max. 250 tecken).</t>
  </si>
  <si>
    <t>The name of a cooperation partner (max 250 characters) is reported in column 20.</t>
  </si>
  <si>
    <t>Riskbedömningsenkät – närmare information</t>
  </si>
  <si>
    <t>Risk assessment survey –  further information</t>
  </si>
  <si>
    <t>Nr</t>
  </si>
  <si>
    <t>N:o</t>
  </si>
  <si>
    <t>Samarbetspartnerns namn</t>
  </si>
  <si>
    <t>Name of cooperation partner</t>
  </si>
  <si>
    <t>1. Namnet på samarbetspartnern i penningförmedlingsnätverket</t>
  </si>
  <si>
    <t>1. Name of cooperation partner within the money remittance network</t>
  </si>
  <si>
    <t>2. Namnet på samarbetspartnern i penningförmedlingsnätverket</t>
  </si>
  <si>
    <t>2. Name of cooperation partner within the money remittance network</t>
  </si>
  <si>
    <t>3. Namnet på samarbetspartnern i penningförmedlingsnätverket</t>
  </si>
  <si>
    <t>3. Name of cooperation partner within the money remittance network</t>
  </si>
  <si>
    <t>4. Namnet på samarbetspartnern i penningförmedlingsnätverket</t>
  </si>
  <si>
    <t>4. Name of cooperation partner within the money remittance network</t>
  </si>
  <si>
    <t>5. Namnet på samarbetspartnern i penningförmedlingsnätverket</t>
  </si>
  <si>
    <t>5. Name of cooperation partner within the money remittance network</t>
  </si>
  <si>
    <t>6. Namnet på samarbetspartnern i penningförmedlingsnätverket</t>
  </si>
  <si>
    <t>6. Name of cooperation partner within the money remittance network</t>
  </si>
  <si>
    <t>7. Namnet på samarbetspartnern i penningförmedlingsnätverket</t>
  </si>
  <si>
    <t>7. Name of cooperation partner within the money remittance network</t>
  </si>
  <si>
    <t>8. Namnet på samarbetspartnern i penningförmedlingsnätverket</t>
  </si>
  <si>
    <t>8. Name of cooperation partner within the money remittance network</t>
  </si>
  <si>
    <t>9. Namnet på samarbetspartnern i penningförmedlingsnätverket</t>
  </si>
  <si>
    <t>9. Name of cooperation partner within the money remittance network</t>
  </si>
  <si>
    <t>10. Namnet på samarbetspartnern i penningförmedlingsnätverket</t>
  </si>
  <si>
    <t>10. Name of cooperation partner within the money remittance network</t>
  </si>
  <si>
    <t>&lt; 25%</t>
  </si>
  <si>
    <t>25–50 %</t>
  </si>
  <si>
    <t>25 - 50%</t>
  </si>
  <si>
    <t>&gt; 50 %</t>
  </si>
  <si>
    <t>&gt;  50%</t>
  </si>
  <si>
    <t>&lt; 1 år</t>
  </si>
  <si>
    <t>&lt;  1 y</t>
  </si>
  <si>
    <t>1–10 år</t>
  </si>
  <si>
    <t>1-10 y</t>
  </si>
  <si>
    <t>&gt; 10 år</t>
  </si>
  <si>
    <t>&gt; 10 y</t>
  </si>
  <si>
    <t>För hela koncernen</t>
  </si>
  <si>
    <t>Whole consolidation group</t>
  </si>
  <si>
    <t>Uppgiftsspecifik</t>
  </si>
  <si>
    <t xml:space="preserve">Job-specific </t>
  </si>
  <si>
    <t>En gång om året</t>
  </si>
  <si>
    <t>Once a year</t>
  </si>
  <si>
    <t>Mer sällan</t>
  </si>
  <si>
    <t>More rarely</t>
  </si>
  <si>
    <t>Har ännu inte realiserats</t>
  </si>
  <si>
    <t>Has not taken place yet</t>
  </si>
  <si>
    <t>Ingen utbildning</t>
  </si>
  <si>
    <t>No training</t>
  </si>
  <si>
    <t>Allmän nivå</t>
  </si>
  <si>
    <t>General level</t>
  </si>
  <si>
    <t>Produkter</t>
  </si>
  <si>
    <t>Products</t>
  </si>
  <si>
    <t>Tjänster</t>
  </si>
  <si>
    <t>Services</t>
  </si>
  <si>
    <t>I försäljningen av produkter och tjänster</t>
  </si>
  <si>
    <t>In sales of products and services</t>
  </si>
  <si>
    <t xml:space="preserve">Fortlöpande uppföljning </t>
  </si>
  <si>
    <t>In ongoing monitoring</t>
  </si>
  <si>
    <t>Kan inte</t>
  </si>
  <si>
    <t>Unable to</t>
  </si>
  <si>
    <t>Oftare än en gång om året</t>
  </si>
  <si>
    <t>More often than once a year</t>
  </si>
  <si>
    <t>Mer sällan än en gång om året</t>
  </si>
  <si>
    <t>More rarely than once a year</t>
  </si>
  <si>
    <t>Med 1–3 års intervall</t>
  </si>
  <si>
    <t>Every 1-3 years</t>
  </si>
  <si>
    <t>Mer sällan än med 3 års intervall</t>
  </si>
  <si>
    <t>More rarely than every 3 years</t>
  </si>
  <si>
    <t>Delvis</t>
  </si>
  <si>
    <t>Partly</t>
  </si>
  <si>
    <t>Scenariespecifik</t>
  </si>
  <si>
    <t>Scenario-specific</t>
  </si>
  <si>
    <t>Per kundgrupp</t>
  </si>
  <si>
    <t>Customer group-specific</t>
  </si>
  <si>
    <t>Per kund</t>
  </si>
  <si>
    <t>Customer-specific</t>
  </si>
  <si>
    <t>Inom en dag</t>
  </si>
  <si>
    <t>Within a day</t>
  </si>
  <si>
    <t>Inom en vecka</t>
  </si>
  <si>
    <t>Within a week</t>
  </si>
  <si>
    <t>Alla behandlas inte</t>
  </si>
  <si>
    <t>Not all are processed</t>
  </si>
  <si>
    <t>Sällan</t>
  </si>
  <si>
    <t>Rarely</t>
  </si>
  <si>
    <t>Inom ett dygn</t>
  </si>
  <si>
    <t>Within 24 hours</t>
  </si>
  <si>
    <t>Kan inte ändras</t>
  </si>
  <si>
    <t>Cannot be changed</t>
  </si>
  <si>
    <t>Inom en månad</t>
  </si>
  <si>
    <t>Within a month</t>
  </si>
  <si>
    <t>Alla träffar undersöks inte</t>
  </si>
  <si>
    <t>Not all hits are investigated</t>
  </si>
  <si>
    <t>Automatisk</t>
  </si>
  <si>
    <t>Automatic</t>
  </si>
  <si>
    <t>Manuell</t>
  </si>
  <si>
    <t>Manual</t>
  </si>
  <si>
    <t>Monitoreras inte</t>
  </si>
  <si>
    <t>Not monitored</t>
  </si>
  <si>
    <t xml:space="preserve">Monitoreringssystem </t>
  </si>
  <si>
    <t>Monitoring system</t>
  </si>
  <si>
    <t>Manuell uppföljning</t>
  </si>
  <si>
    <t>Manual monitoring</t>
  </si>
  <si>
    <t>Ingen uppföljning</t>
  </si>
  <si>
    <t xml:space="preserve">Not monitored </t>
  </si>
  <si>
    <t>Spara Finansinspektionens rapport</t>
  </si>
  <si>
    <t>Distributörernas läge (st.)</t>
  </si>
  <si>
    <t>Location of distributors (number)</t>
  </si>
  <si>
    <t xml:space="preserve">Kapitalförvaltningskunder (st.) </t>
  </si>
  <si>
    <t>Portfolio management customers (number)</t>
  </si>
  <si>
    <t>Identifierats i samband med att försäkringstagaren byttes</t>
  </si>
  <si>
    <t>Identified when insurance policy holder changes</t>
  </si>
  <si>
    <t>Identiteten har kontrollerats i samband med att försäkringstagaren byttes</t>
  </si>
  <si>
    <t>Identity verified when insurance policy holder changes</t>
  </si>
  <si>
    <t>Förmedlat</t>
  </si>
  <si>
    <t>Transmitted</t>
  </si>
  <si>
    <t>Utfört</t>
  </si>
  <si>
    <t>Executed</t>
  </si>
  <si>
    <t>Checking of reporting period.</t>
  </si>
  <si>
    <t>Määräykset ja ohjeet 1.0/2011</t>
  </si>
  <si>
    <t>Föreskrifter och allmänna råd 1.0/2011</t>
  </si>
  <si>
    <t>Määräykset ja ohjeet 1.0/2011_EN</t>
  </si>
  <si>
    <t>Sivun '</t>
  </si>
  <si>
    <t>Översättning av sidan '</t>
  </si>
  <si>
    <t>Translation of page '</t>
  </si>
  <si>
    <t>' käännös käynnissä ...</t>
  </si>
  <si>
    <t>' pågår...</t>
  </si>
  <si>
    <t>' in progress…</t>
  </si>
  <si>
    <t>RA01(540,10)=OR(0,1)</t>
  </si>
  <si>
    <t>RA01(710,10)=OR(0,1)</t>
  </si>
  <si>
    <t>RA01(710,20)=OR(0,1)</t>
  </si>
  <si>
    <t>RA01(710,30)=OR(0,1)</t>
  </si>
  <si>
    <t>RA01(710,40)=OR(0,1)</t>
  </si>
  <si>
    <t>RA01(710,50)=OR(0,1)</t>
  </si>
  <si>
    <t>RA01(710,60)=OR(0,1)</t>
  </si>
  <si>
    <t>RA01(720,10)=OR(0,1)</t>
  </si>
  <si>
    <t>RA01(730,10)=OR(0,1)</t>
  </si>
  <si>
    <t>RA01(820,10)=OR(0,1)</t>
  </si>
  <si>
    <t>RA01(820,20)=OR(0,1)</t>
  </si>
  <si>
    <t>RA01(835,10)=OR(0,1)</t>
  </si>
  <si>
    <t>RA01(840,10)=OR(0,1)</t>
  </si>
  <si>
    <t>RA01(860,10)=OR(0,1)</t>
  </si>
  <si>
    <t>RA01(860,20)=OR(0,1)</t>
  </si>
  <si>
    <t>RA01(870,10)=OR(0,1)</t>
  </si>
  <si>
    <t>RA01(870,20)=OR(0,1)</t>
  </si>
  <si>
    <t>RA01(870,30)=OR(0,1)</t>
  </si>
  <si>
    <t>RA01(930,10)=OR(1,2,3)</t>
  </si>
  <si>
    <t>RA01(940,10)=OR(1,2,3)</t>
  </si>
  <si>
    <t>RA01(990,10)=OR(0,1)</t>
  </si>
  <si>
    <t>RA01(1010,10)=OR(1,2,3,4)</t>
  </si>
  <si>
    <t>RA01(1070,10)=OR(0,1)</t>
  </si>
  <si>
    <t>RA01(1090,10)=OR(1,2,3)</t>
  </si>
  <si>
    <t>RA01(1100,10)=OR(1,2,3)</t>
  </si>
  <si>
    <t>RA01(1110,10)=OR(1,2,3)</t>
  </si>
  <si>
    <t>RA02(540,10)=OR(0,1)</t>
  </si>
  <si>
    <t>RA02(630,10)=OR(0,1)</t>
  </si>
  <si>
    <t>RA02(670,10)=OR(0,1)</t>
  </si>
  <si>
    <t>RA02(710,10)=OR(0,1)</t>
  </si>
  <si>
    <t>RA02(710,20)=OR(0,1)</t>
  </si>
  <si>
    <t>RA02(710,30)=OR(0,1)</t>
  </si>
  <si>
    <t>RA02(710,40)=OR(0,1)</t>
  </si>
  <si>
    <t>RA02(710,50)=OR(0,1)</t>
  </si>
  <si>
    <t>RA02(710,60)=OR(0,1)</t>
  </si>
  <si>
    <t>RA02(720,10)=OR(0,1)</t>
  </si>
  <si>
    <t>RA02(730,10)=OR(0,1)</t>
  </si>
  <si>
    <t>RA02(820,10)=OR(0,1)</t>
  </si>
  <si>
    <t>RA02(820,20)=OR(0,1)</t>
  </si>
  <si>
    <t>RA02(835,10)=OR(0,1)</t>
  </si>
  <si>
    <t>RA02(840,10)=OR(0,1)</t>
  </si>
  <si>
    <t>RA02(860,10)=OR(0,1)</t>
  </si>
  <si>
    <t>RA02(860,20)=OR(0,1)</t>
  </si>
  <si>
    <t>RA02(870,10)=OR(0,1)</t>
  </si>
  <si>
    <t>RA02(870,20)=OR(0,1)</t>
  </si>
  <si>
    <t>RA02(870,30)=OR(0,1)</t>
  </si>
  <si>
    <t>RA02(930,10)=OR(1,2,3)</t>
  </si>
  <si>
    <t>RA02(940,10)=OR(1,2,3)</t>
  </si>
  <si>
    <t>RA02(990,10)=OR(0,1)</t>
  </si>
  <si>
    <t>RA02(1010,10)=OR(1,2,3,4)</t>
  </si>
  <si>
    <t>RA02(1070,10)=OR(0,1)</t>
  </si>
  <si>
    <t>RA02(1080,10)=OR(0,1)</t>
  </si>
  <si>
    <t>RA02(1090,10)=OR(0,1)</t>
  </si>
  <si>
    <t>RA02(1100,10)=OR(0,1)</t>
  </si>
  <si>
    <t>RA02(1110,10)=OR(0,1)</t>
  </si>
  <si>
    <t>RA03(540,10)=OR(0,1)</t>
  </si>
  <si>
    <t>RA03(570,10)=OR(0,1)</t>
  </si>
  <si>
    <t>RA03(570,20)=OR(0,1)</t>
  </si>
  <si>
    <t>RA03(570,30)=OR(0,1)</t>
  </si>
  <si>
    <t>RA03(570,40)=OR(0,1)</t>
  </si>
  <si>
    <t>RA03(570,50)=OR(0,1)</t>
  </si>
  <si>
    <t>RA03(570,60)=OR(0,1)</t>
  </si>
  <si>
    <t>RA03(570,70)=OR(0,1)</t>
  </si>
  <si>
    <t>RA03(600,10)=OR(0,1)</t>
  </si>
  <si>
    <t>RA03(630,10)=OR(0,1)</t>
  </si>
  <si>
    <t>RA03(660,10)=OR(0,1)</t>
  </si>
  <si>
    <t>RA03(670,10)=OR(0,1)</t>
  </si>
  <si>
    <t>RA03(680,10)=OR(0,1)</t>
  </si>
  <si>
    <t>RA03(710,10)=OR(0,1)</t>
  </si>
  <si>
    <t>RA03(710,20)=OR(0,1)</t>
  </si>
  <si>
    <t>RA03(710,30)=OR(0,1)</t>
  </si>
  <si>
    <t>RA03(710,40)=OR(0,1)</t>
  </si>
  <si>
    <t>RA03(710,50)=OR(0,1)</t>
  </si>
  <si>
    <t>RA03(710,60)=OR(0,1)</t>
  </si>
  <si>
    <t>RA03(720,10)=OR(0,1)</t>
  </si>
  <si>
    <t>RA03(730,10)=OR(0,1)</t>
  </si>
  <si>
    <t>RA03(813,10)=OR(0,1)</t>
  </si>
  <si>
    <t>RA03(813,20)=OR(0,1)</t>
  </si>
  <si>
    <t>RA03(813,30)=OR(0,1)</t>
  </si>
  <si>
    <t>RA03(813,40)=OR(0,1)</t>
  </si>
  <si>
    <t>RA03(813,50)=OR(0,1)</t>
  </si>
  <si>
    <t>RA03(813,60)=OR(0,1)</t>
  </si>
  <si>
    <t>RA03(817,10)=OR(0,1)</t>
  </si>
  <si>
    <t>RA03(817,20)=OR(0,1)</t>
  </si>
  <si>
    <t>RA03(817,30)=OR(0,1)</t>
  </si>
  <si>
    <t>RA03(817,40)=OR(0,1)</t>
  </si>
  <si>
    <t>RA03(817,50)=OR(0,1)</t>
  </si>
  <si>
    <t>RA03(817,60)=OR(0,1)</t>
  </si>
  <si>
    <t>RA03(820,10)=OR(0,1)</t>
  </si>
  <si>
    <t>RA03(820,20)=OR(0,1)</t>
  </si>
  <si>
    <t>RA03(835,10)=OR(0,1)</t>
  </si>
  <si>
    <t>RA03(840,10)=OR(0,1)</t>
  </si>
  <si>
    <t>RA03(860,10)=OR(0,1)</t>
  </si>
  <si>
    <t>RA03(860,20)=OR(0,1)</t>
  </si>
  <si>
    <t>RA03(870,10)=OR(0,1)</t>
  </si>
  <si>
    <t>RA03(870,20)=OR(0,1)</t>
  </si>
  <si>
    <t>RA03(870,30)=OR(0,1)</t>
  </si>
  <si>
    <t>RA03(900,10)=OR(0,1)</t>
  </si>
  <si>
    <t>RA03(900,20)=OR(0,1)</t>
  </si>
  <si>
    <t>RA03(900,30)=OR(0,1)</t>
  </si>
  <si>
    <t>RA03(900,40)=OR(0,1)</t>
  </si>
  <si>
    <t>RA03(910,10)=OR(0,1)</t>
  </si>
  <si>
    <t>RA03(910,20)=OR(0,1)</t>
  </si>
  <si>
    <t>RA03(910,30)=OR(0,1)</t>
  </si>
  <si>
    <t>RA03(910,40)=OR(0,1)</t>
  </si>
  <si>
    <t>RA03(910,50)=OR(0,1)</t>
  </si>
  <si>
    <t>RA03(910,60)=OR(0,1)</t>
  </si>
  <si>
    <t>RA03(910,70)=OR(0,1)</t>
  </si>
  <si>
    <t>RA03(910,80)=OR(0,1)</t>
  </si>
  <si>
    <t>RA03(910,90)=OR(0,1)</t>
  </si>
  <si>
    <t>RA03(910,100)=OR(0,1)</t>
  </si>
  <si>
    <t>RA03(920,10)=OR(1,2,3)</t>
  </si>
  <si>
    <t>RA03(990,10)=OR(0,1)</t>
  </si>
  <si>
    <t>RA03(1010,10)=OR(1,2,3,4)</t>
  </si>
  <si>
    <t>RA03(1070,10)=OR(0,1)</t>
  </si>
  <si>
    <t>RA03(1080,10)=OR(0,1)</t>
  </si>
  <si>
    <t>RA03(1090,10)=OR(0,1)</t>
  </si>
  <si>
    <t>RA03(1100,10)=OR(0,1)</t>
  </si>
  <si>
    <t>RA03(1110,10)=OR(0,1)</t>
  </si>
  <si>
    <t>RA04(540,10)=OR(0,1)</t>
  </si>
  <si>
    <t>RA04(655,10)=OR(0,1)</t>
  </si>
  <si>
    <t>RA04(710,10)=OR(0,1)</t>
  </si>
  <si>
    <t>RA04(710,20)=OR(0,1)</t>
  </si>
  <si>
    <t>RA04(710,30)=OR(0,1)</t>
  </si>
  <si>
    <t>RA04(710,40)=OR(0,1)</t>
  </si>
  <si>
    <t>RA04(710,50)=OR(0,1)</t>
  </si>
  <si>
    <t>RA04(710,60)=OR(0,1)</t>
  </si>
  <si>
    <t>RA04(720,10)=OR(0,1)</t>
  </si>
  <si>
    <t>RA04(730,10)=OR(0,1)</t>
  </si>
  <si>
    <t>RA04(820,10)=OR(0,1)</t>
  </si>
  <si>
    <t>RA04(820,20)=OR(0,1)</t>
  </si>
  <si>
    <t>RA04(835,10)=OR(0,1)</t>
  </si>
  <si>
    <t>RA04(840,10)=OR(0,1)</t>
  </si>
  <si>
    <t>RA04(860,10)=OR(0,1)</t>
  </si>
  <si>
    <t>RA04(860,20)=OR(0,1)</t>
  </si>
  <si>
    <t>RA04(870,10)=OR(0,1)</t>
  </si>
  <si>
    <t>RA04(870,20)=OR(0,1)</t>
  </si>
  <si>
    <t>RA04(870,30)=OR(0,1)</t>
  </si>
  <si>
    <t>RA04(905,10)=OR(0,1)</t>
  </si>
  <si>
    <t>RA04(935,10)=OR(1,2,3)</t>
  </si>
  <si>
    <t>RA04(940,10)=OR(1,2,3)</t>
  </si>
  <si>
    <t>RA04(1070,10)=OR(0,1)</t>
  </si>
  <si>
    <t>RA04(1090,10)=OR(0,1)</t>
  </si>
  <si>
    <t>RA04(1100,10)=OR(0,1)</t>
  </si>
  <si>
    <t>RA04(1110,10)=OR(0,1)</t>
  </si>
  <si>
    <t>RA05(540,10)=OR(0,1)</t>
  </si>
  <si>
    <t>RA05(710,10)=OR(0,1)</t>
  </si>
  <si>
    <t>RA05(710,20)=OR(0,1)</t>
  </si>
  <si>
    <t>RA05(710,30)=OR(0,1)</t>
  </si>
  <si>
    <t>RA05(710,40)=OR(0,1)</t>
  </si>
  <si>
    <t>RA05(710,50)=OR(0,1)</t>
  </si>
  <si>
    <t>RA05(710,60)=OR(0,1)</t>
  </si>
  <si>
    <t>RA05(720,10)=OR(0,1)</t>
  </si>
  <si>
    <t>RA05(730,10)=OR(0,1)</t>
  </si>
  <si>
    <t>RA05(820,10)=OR(0,1)</t>
  </si>
  <si>
    <t>RA05(820,20)=OR(0,1)</t>
  </si>
  <si>
    <t>RA05(835,10)=OR(0,1)</t>
  </si>
  <si>
    <t>RA05(840,10)=OR(0,1)</t>
  </si>
  <si>
    <t>RA05(865,10)=OR(0,1)</t>
  </si>
  <si>
    <t>RA05(865,20)=OR(0,1)</t>
  </si>
  <si>
    <t>RA05(865,30)=OR(0,1)</t>
  </si>
  <si>
    <t>RA05(865,40)=OR(0,1)</t>
  </si>
  <si>
    <t>RA05(868,10)=OR(0,1)</t>
  </si>
  <si>
    <t>RA05(868,20)=OR(0,1)</t>
  </si>
  <si>
    <t>RA05(868,30)=OR(0,1)</t>
  </si>
  <si>
    <t>RA05(870,10)=OR(0,1)</t>
  </si>
  <si>
    <t>RA05(870,20)=OR(0,1)</t>
  </si>
  <si>
    <t>RA05(870,30)=OR(0,1)</t>
  </si>
  <si>
    <t>RA05(937,10)=OR(1,2,3)</t>
  </si>
  <si>
    <t>RA05(940,10)=OR(1,2,3)</t>
  </si>
  <si>
    <t>RA05(1070,10)=OR(0,1)</t>
  </si>
  <si>
    <t>RA05(1090,10)=OR(0,1)</t>
  </si>
  <si>
    <t>RA05(1100,10)=OR(0,1)</t>
  </si>
  <si>
    <t>RA05(1110,10)=OR(0,1)</t>
  </si>
  <si>
    <t>X=IF(ISBLANK(RA02!$F$59),0,IF(OR(RA02!$F$59=0,RA02!$F$59=1),0,1))</t>
  </si>
  <si>
    <t>X=IF(ISBLANK(RA02!$F$81),0,IF(OR(RA02!$F$81=0,RA02!$F$81=1),0,1))</t>
  </si>
  <si>
    <t>X=IF(ISBLANK(RA02!$G$81),0,IF(OR(RA02!$G$81=0,RA02!$G$81=1),0,1))</t>
  </si>
  <si>
    <t>X=IF(ISBLANK(RA02!$H$81),0,IF(OR(RA02!$H$81=0,RA02!$H$81=1),0,1))</t>
  </si>
  <si>
    <t>X=IF(ISBLANK(RA02!$F$97),0,IF(OR(RA02!$F$97=0,RA02!$F$97=1),0,1))</t>
  </si>
  <si>
    <t>X=IF(ISBLANK(RA03!$F$60),0,IF(OR(RA03!$F$60=0,RA03!$F$60=1),0,1))</t>
  </si>
  <si>
    <t>X=IF(ISBLANK(RA03!$F$61),0,IF(OR(RA03!$F$61=0,RA03!$F$61=1),0,1))</t>
  </si>
  <si>
    <t>X=IF(ISBLANK(RA03!$F$67),0,IF(OR(RA03!$F$67=0,RA03!$F$67=1),0,1))</t>
  </si>
  <si>
    <t>X=IF(ISBLANK(RA03!$F$98),0,IF(OR(RA03!$F$98=0,RA03!$F$98=1),0,1))</t>
  </si>
  <si>
    <t>X=IF(ISBLANK(RA03!$F$104),0,IF(OR(RA03!$F$104=0,RA03!$F$104=1),0,1))</t>
  </si>
  <si>
    <t>X=IF(ISBLANK(RA03!$F$106),0,IF(OR(RA03!$F$106=0,RA03!$F$106=1),0,1))</t>
  </si>
  <si>
    <t>X=IF(ISBLANK(RA04!$F$73),0,IF(OR(RA04!$F$73=0,RA04!$F$73=1),0,1))</t>
  </si>
  <si>
    <t>X=IF(ISBLANK(RA04!$F$75),0,IF(OR(RA04!$F$75=0,RA04!$F$75=1),0,1))</t>
  </si>
  <si>
    <t>X=IF(ISBLANK(RA04!$F$76),0,IF(OR(RA04!$F$76=0,RA04!$F$76=1),0,1))</t>
  </si>
  <si>
    <t>X=IF(ISBLANK(RA04!$F$89),0,IF(OR(RA04!$F$89=0,RA04!$F$89=1),0,1))</t>
  </si>
  <si>
    <t>X=IF(ISBLANK(RA04!$G$89),0,IF(OR(RA04!$G$89=0,RA04!$G$89=1),0,1))</t>
  </si>
  <si>
    <t>X=IF(ISBLANK(RA05!$F$60),0,IF(OR(RA05!$F$60=0,RA05!$F$60=1),0,1))</t>
  </si>
  <si>
    <t>X=IF(ISBLANK(RA05!$F$62),0,IF(OR(RA05!$F$62=0,RA05!$F$62=1),0,1))</t>
  </si>
  <si>
    <t>X=RA01!$F$102</t>
  </si>
  <si>
    <t>X=RA02!$F$59</t>
  </si>
  <si>
    <t>X=RA02!$F$81</t>
  </si>
  <si>
    <t>X=RA02!$G$81</t>
  </si>
  <si>
    <t>X=RA02!$H$81</t>
  </si>
  <si>
    <t>X=RA02!$F$85</t>
  </si>
  <si>
    <t>X=RA02!$F$87</t>
  </si>
  <si>
    <t>X=RA02!$F$95</t>
  </si>
  <si>
    <t>X=RA02!$F$97</t>
  </si>
  <si>
    <t>X=RA03!$F$60</t>
  </si>
  <si>
    <t>X=RA03!$F$61</t>
  </si>
  <si>
    <t>X=RA03!$F$67</t>
  </si>
  <si>
    <t>X=RA03!$F$96</t>
  </si>
  <si>
    <t>X=RA03!$F$98</t>
  </si>
  <si>
    <t>X=RA03!$F$104</t>
  </si>
  <si>
    <t>X=RA03!$F$106</t>
  </si>
  <si>
    <t>X=RA04!$F$73</t>
  </si>
  <si>
    <t>X=RA04!$F$75</t>
  </si>
  <si>
    <t>X=RA04!$F$76</t>
  </si>
  <si>
    <t>X=RA04!$F$89</t>
  </si>
  <si>
    <t>X=RA04!$G$89</t>
  </si>
  <si>
    <t>X=RA04!$F$93</t>
  </si>
  <si>
    <t>X=RA04!$F$99</t>
  </si>
  <si>
    <t>X=RA05!$F$60</t>
  </si>
  <si>
    <t>X=RA05!$F$62</t>
  </si>
  <si>
    <t>X=RA05!$F$71</t>
  </si>
  <si>
    <t>X=RA05!$F$81</t>
  </si>
  <si>
    <t>X=RA05!$F$87</t>
  </si>
  <si>
    <t xml:space="preserve">Suomi </t>
  </si>
  <si>
    <t xml:space="preserve">Ruotsi </t>
  </si>
  <si>
    <t xml:space="preserve">English </t>
  </si>
  <si>
    <t>Investeringstjänster, fondtjänster och alternativa investeringsfondtjänster, andra kringprodukter eller –tjänster</t>
  </si>
  <si>
    <t>Investment services, funds services and alternative investment fund services, other ancillary products or services</t>
  </si>
  <si>
    <t>Not available</t>
  </si>
  <si>
    <t>Jos tarjoat pelkästään rahanvälitystä, täytä ainoastaan taulukko RA03.</t>
  </si>
  <si>
    <t>När du endast tillhandahåller penningförmedling, fyller du bara i tabell RA03.</t>
  </si>
  <si>
    <t>When providing only money remittance service, please only fill out the table RA03.</t>
  </si>
  <si>
    <t>Asiakkaat, joiden verotuksellinen kotipaikka on Suomessa (kpl)</t>
  </si>
  <si>
    <t>Asiakkaat, joiden verotuksellinen kotipaikka on EU/EEA alueella (pl. Suomi) (kpl)</t>
  </si>
  <si>
    <t>125</t>
  </si>
  <si>
    <t>Asiakkaat, joiden verotuksellinen kotipaikka on EU/EEA alueen ulkopuolella (kpl)</t>
  </si>
  <si>
    <t>Asiakkaat, joiden tosiasiallisina edunsaajina on poliittisesti vaikutusvaltainen henkilö (kpl)</t>
  </si>
  <si>
    <t>645</t>
  </si>
  <si>
    <t>Voiko asiakassuhde perustua pelkästään etäasiointiin?</t>
  </si>
  <si>
    <t>Mitä osa-alueita vastajan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</si>
  <si>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</si>
  <si>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</si>
  <si>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Koulutetaanko henkilökuntaa vuosittain rahanpesun ja terrorismin rahoittamisen estämiseen liittyen?</t>
  </si>
  <si>
    <t>Käytetäänkö asiakkaan tuntemista koskevien velvollisuuksien täyttämiseen kolmatta osapuolta tai onko asiakkaan tunteminen ulkoistettu?</t>
  </si>
  <si>
    <t>Tuleeko asiakkaan riskiluokka ottaa huomioon aina asiakkaalle palveluja tarjottaessa?</t>
  </si>
  <si>
    <t>Tunnistetaan</t>
  </si>
  <si>
    <t>Todennetaan tarvittaessa</t>
  </si>
  <si>
    <t>Huomioiko monitorointijärjestelmä asiakkaiden riskiluokan?</t>
  </si>
  <si>
    <t>Hitaammin kuin kuukauden sisällä</t>
  </si>
  <si>
    <t>RA01(645,10)=OR(0,1)</t>
  </si>
  <si>
    <t>RA01(760,10)=OR(0,1)</t>
  </si>
  <si>
    <t>Kunder vilkas beskattningsmässiga hemort är i Finland (st.)</t>
  </si>
  <si>
    <t>Customers resident for tax purposes in Finland (number)</t>
  </si>
  <si>
    <t>Kunder vilkas beskattningsmässiga hemort är i EU/EES-området (exkl. Finland)</t>
  </si>
  <si>
    <t>Kunder vilkas beskattningsmässiga hemort är utanför EU/EES-området (st.)</t>
  </si>
  <si>
    <t>Customers resident for tax purposes within the EU/EEA (excl. Finland) (number)</t>
  </si>
  <si>
    <t>Customers resident for tax purposes outside the EU/EEA (number)</t>
  </si>
  <si>
    <t>Customers whose beneficial owner is a politically exposed person (number)</t>
  </si>
  <si>
    <t>Kunder vilkas verkliga förmånstagare är en person i politiskt utsatt ställning (st.)</t>
  </si>
  <si>
    <t xml:space="preserve">Kan en kundrelation grunda sig enbart på elektronisk kommunikation? </t>
  </si>
  <si>
    <t>Can a customer relationship be based on remote customer relationship only?</t>
  </si>
  <si>
    <t>Vilka delområden har beaktats i svarandens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</si>
  <si>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</si>
  <si>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</si>
  <si>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Utbildas personalen årligen i anslutning till penningtvätt och förhindrande av finansiering av terrorism?</t>
  </si>
  <si>
    <t xml:space="preserve">Which sub-areas are taken into account in the AML/CFT risk assessment? </t>
  </si>
  <si>
    <t>Have the policies and procedures for reducing and controlling the risks of money laundering and terrorist financing been prepared or updated during the last two years?</t>
  </si>
  <si>
    <t>Have the practical guidelines/instructions for customer due diligence and ongoing monitoring been prepared or updated during the last two years?</t>
  </si>
  <si>
    <t>Is the personnel trained annually in anti-money laundering and countering the financing of terrorism?</t>
  </si>
  <si>
    <t>Bör kundens riskklass beaktas alltid när tjänster erbjuds kunden?</t>
  </si>
  <si>
    <t>Must the customer's risk category be always considered when offering services to the customer?</t>
  </si>
  <si>
    <t>Beaktar monitoreringssystemet kundernas riskklass?</t>
  </si>
  <si>
    <t>Does the monitoring system take the customers' risk category into account?</t>
  </si>
  <si>
    <t>Kontrollerats vid behov</t>
  </si>
  <si>
    <t>Verified, when necessary</t>
  </si>
  <si>
    <t xml:space="preserve">Identified </t>
  </si>
  <si>
    <t xml:space="preserve">Identifierats </t>
  </si>
  <si>
    <t>465</t>
  </si>
  <si>
    <t>Toteutetaanko rahansiirtoja käteiskuljetuksina?</t>
  </si>
  <si>
    <t>F20:O20</t>
  </si>
  <si>
    <t>Genomförs penningöverföringar som kontanttransporter?</t>
  </si>
  <si>
    <t>Are money remittances made as cash in transit?</t>
  </si>
  <si>
    <t>Sijoituspalvelut</t>
  </si>
  <si>
    <t>Investeringstjänster</t>
  </si>
  <si>
    <t>Investment services</t>
  </si>
  <si>
    <t>Konsultoivan varainhoidon asiakasvarallisuuden määrä (Eur)</t>
  </si>
  <si>
    <t>RA02(645,10)=OR(0,1)</t>
  </si>
  <si>
    <t>RA02(760,10)=OR(0,1)</t>
  </si>
  <si>
    <t>RA03(760,10)=OR(0,1)</t>
  </si>
  <si>
    <t>RA04(645,10)=OR(0,1)</t>
  </si>
  <si>
    <t>RA04(760,10)=OR(0,1)</t>
  </si>
  <si>
    <t>RA05(645,10)=OR(0,1)</t>
  </si>
  <si>
    <t>RA05(760,10)=OR(0,1)</t>
  </si>
  <si>
    <t>X=IF(ISBLANK(RA01!$F$102),0,IF(OR(RA01!$F$102=1,RA01!$F$102=2,RA01!$F$102=3),0,1))</t>
  </si>
  <si>
    <t>X=IF(ISBLANK(RA01!$F$103),0,IF(OR(RA01!$F$103=1,RA01!$F$103=2,RA01!$F$103=3),0,1))</t>
  </si>
  <si>
    <t>X=IF(ISBLANK(RA02!$F$63),0,IF(OR(RA02!$F$63=0,RA02!$F$63=1),0,1))</t>
  </si>
  <si>
    <t>X=IF(ISBLANK(RA02!$F$68),0,IF(OR(RA02!$F$68=0,RA02!$F$68=1),0,1))</t>
  </si>
  <si>
    <t>X=IF(ISBLANK(RA02!$F$73),0,IF(OR(RA02!$F$73=0,RA02!$F$73=1),0,1))</t>
  </si>
  <si>
    <t>X=IF(ISBLANK(RA02!$F$87),0,IF(OR(RA02!$F$87=0,RA02!$F$87=1),0,1))</t>
  </si>
  <si>
    <t>X=IF(ISBLANK(RA03!$F$56),0,IF(OR(RA03!$F$56=0,RA03!$F$56=1),0,1))</t>
  </si>
  <si>
    <t>X=IF(ISBLANK(RA03!$F$62),0,IF(OR(RA03!$F$62=0,RA03!$F$62=1),0,1))</t>
  </si>
  <si>
    <t>X=IF(ISBLANK(RA03!$F$71),0,IF(OR(RA03!$F$71=0,RA03!$F$71=1),0,1))</t>
  </si>
  <si>
    <t>X=IF(ISBLANK(RA03!$F$77),0,IF(OR(RA03!$F$77=0,RA03!$F$77=1),0,1))</t>
  </si>
  <si>
    <t>X=IF(ISBLANK(RA03!$F$79),0,IF(OR(RA03!$F$79=0,RA03!$F$79=1),0,1))</t>
  </si>
  <si>
    <t>X=IF(ISBLANK(RA03!$F$81),0,IF(OR(RA03!$F$81=0,RA03!$F$81=1),0,1))</t>
  </si>
  <si>
    <t>X=IF(ISBLANK(RA04!$F$61),0,IF(OR(RA04!$F$61=0,RA04!$F$61=1),0,1))</t>
  </si>
  <si>
    <t>X=IF(ISBLANK(RA04!$F$74),0,IF(OR(RA04!$F$74=0,RA04!$F$74=1),0,1))</t>
  </si>
  <si>
    <t>X=IF(ISBLANK(RA04!$F$85),0,IF(OR(RA04!$F$85=0,RA04!$F$85=1),0,1))</t>
  </si>
  <si>
    <t>X=IF(ISBLANK(RA04!$F$87),0,IF(OR(RA04!$F$87=0,RA04!$F$87=1),0,1))</t>
  </si>
  <si>
    <t>X=IF(ISBLANK(RA04!$G$87),0,IF(OR(RA04!$G$87=0,RA04!$G$87=1),0,1))</t>
  </si>
  <si>
    <t>X=IF(ISBLANK(RA04!$F$90),0,IF(OR(RA04!$F$90=0,RA04!$F$90=1),0,1))</t>
  </si>
  <si>
    <t>X=IF(ISBLANK(RA05!$F$59),0,IF(OR(RA05!$F$59=0,RA05!$F$59=1),0,1))</t>
  </si>
  <si>
    <t>X=IF(ISBLANK(RA05!$F$61),0,IF(OR(RA05!$F$61=0,RA05!$F$61=1),0,1))</t>
  </si>
  <si>
    <t>X=IF(ISBLANK(RA05!$F$71),0,IF(OR(RA05!$F$71=0,RA05!$F$71=1),0,1))</t>
  </si>
  <si>
    <t>X=IF(ISBLANK(RA05!$F$73),0,IF(OR(RA05!$F$73=0,RA05!$F$73=1),0,1))</t>
  </si>
  <si>
    <t>X=IF(ISBLANK(RA05!$G$73),0,IF(OR(RA05!$G$73=0,RA05!$G$73=1),0,1))</t>
  </si>
  <si>
    <t>X=IF(ISBLANK(RA05!$H$73),0,IF(OR(RA05!$H$73=0,RA05!$H$73=1),0,1))</t>
  </si>
  <si>
    <t>X=IF(ISBLANK(RA05!$I$73),0,IF(OR(RA05!$I$73=0,RA05!$I$73=1),0,1))</t>
  </si>
  <si>
    <t>X=IF(ISBLANK(RA05!$F$75),0,IF(OR(RA05!$F$75=0,RA05!$F$75=1),0,1))</t>
  </si>
  <si>
    <t>X=IF(ISBLANK(RA05!$G$75),0,IF(OR(RA05!$G$75=0,RA05!$G$75=1),0,1))</t>
  </si>
  <si>
    <t>X=IF(ISBLANK(RA05!$F$77),0,IF(OR(RA05!$F$77=0,RA05!$F$77=1),0,1))</t>
  </si>
  <si>
    <t>X=RA01!$F$92</t>
  </si>
  <si>
    <t>X=RA01!$F$103</t>
  </si>
  <si>
    <t>X=RA02!$F$63</t>
  </si>
  <si>
    <t>X=RA02!$F$68</t>
  </si>
  <si>
    <t>X=RA02!$F$73</t>
  </si>
  <si>
    <t>X=RA03!$F$56</t>
  </si>
  <si>
    <t>X=RA03!$F$62</t>
  </si>
  <si>
    <t>X=RA03!$F$71</t>
  </si>
  <si>
    <t>X=RA03!$F$77</t>
  </si>
  <si>
    <t>X=RA03!$F$79</t>
  </si>
  <si>
    <t>X=RA03!$F$81</t>
  </si>
  <si>
    <t>X=RA04!$F$61</t>
  </si>
  <si>
    <t>X=RA04!$F$74</t>
  </si>
  <si>
    <t>X=RA04!$F$85</t>
  </si>
  <si>
    <t>X=RA04!$F$87</t>
  </si>
  <si>
    <t>X=RA04!$G$87</t>
  </si>
  <si>
    <t>X=RA04!$F$90</t>
  </si>
  <si>
    <t>X=RA04!$F$100</t>
  </si>
  <si>
    <t>X=RA05!$F$59</t>
  </si>
  <si>
    <t>X=RA05!$F$61</t>
  </si>
  <si>
    <t>X=RA05!$F$73</t>
  </si>
  <si>
    <t>X=RA05!$G$73</t>
  </si>
  <si>
    <t>X=RA05!$H$73</t>
  </si>
  <si>
    <t>X=RA05!$I$73</t>
  </si>
  <si>
    <t>X=RA05!$F$75</t>
  </si>
  <si>
    <t>X=RA05!$G$75</t>
  </si>
  <si>
    <t>X=RA05!$F$77</t>
  </si>
  <si>
    <t>X=RA05!$F$86</t>
  </si>
  <si>
    <t xml:space="preserve">Anlitas en tredje part  för kundkontroll eller har kundkontrollen lagts ut? </t>
  </si>
  <si>
    <t xml:space="preserve">Is a third party used to obtain customer due diligence (CDD) information or is CDD process outsourced? </t>
  </si>
  <si>
    <t>Viimeistään 28.2.</t>
  </si>
  <si>
    <t>Senast 28.2.</t>
  </si>
  <si>
    <t>by 28 February at the latest</t>
  </si>
  <si>
    <t xml:space="preserve"> </t>
  </si>
  <si>
    <t>Täytä vain toinen taulukko RA02 TAI RA03!</t>
  </si>
  <si>
    <t>Ifylla endast  tabellen RA02 ELLER RA03!</t>
  </si>
  <si>
    <t>Leave the table RA02 OR RA03  blank!</t>
  </si>
  <si>
    <t>Oman toiminnan luonne, koko ja laajuus</t>
  </si>
  <si>
    <t>Mitä osa-alueita ilmoitusvelvollisen AML/CFT riskiarviossa on huomioitu?</t>
  </si>
  <si>
    <t>Onko johdosta nimetty henkilö,  joka  vastaa rahanpesulain ja sen nojalla annettujen säännösten noudattamisen valvonnasta?</t>
  </si>
  <si>
    <t>Onko nimetty henkilö, joka vastaa rahanpesulain ja sen nojalla annettujen säännösten noudattamisen sisäisestä valvonnasta?</t>
  </si>
  <si>
    <t>745</t>
  </si>
  <si>
    <t>Mikäli asiakkaille tarjotaan rahanvälityspalveluita, tehdäänkö välitystoimeksiantoja muiden kuin yhtiön omien tilien kautta?</t>
  </si>
  <si>
    <t>Vilka delområden har beaktats i rapporteringsskyldiga  AML/CFT-riskbedömning?</t>
  </si>
  <si>
    <t xml:space="preserve">Har en person inom ledningen utsetts att svara för efterlevnadskontrollen av penningtvättslagen och bestämmelser som har meddelats med stöd av den? </t>
  </si>
  <si>
    <t>Har en person utsetts att svara för den interna kontrollen över efterlevnaden av penningtvättslagen och bestämmelser som har meddelats med stöd av den?</t>
  </si>
  <si>
    <t>Om kunderna erbjuds penningförmedling tjänster, lämnas det förmedlingsuppdrag via andra konton än bolagets egna konton?</t>
  </si>
  <si>
    <t>RA01(745,10)=OR(0,1)</t>
  </si>
  <si>
    <t>X=IF(ISBLANK(RA01!$F$75),0,IF(OR(RA01!$F$75=0,RA01!$F$75=1),0,1))</t>
  </si>
  <si>
    <t>X=RA01!$F$75</t>
  </si>
  <si>
    <t>X=IF(ISBLANK(RA01!$F$80),0,IF(OR(RA01!$F$80=0,RA01!$F$80=1),0,1))</t>
  </si>
  <si>
    <t>X=RA01!$F$80</t>
  </si>
  <si>
    <t>X=IF(ISBLANK(RA01!$F$88),0,IF(OR(RA01!$F$88=0,RA01!$F$88=1),0,1))</t>
  </si>
  <si>
    <t>X=RA01!$F$88</t>
  </si>
  <si>
    <t>X=IF(ISBLANK(RA01!$G$88),0,IF(OR(RA01!$G$88=0,RA01!$G$88=1),0,1))</t>
  </si>
  <si>
    <t>X=RA01!$G$88</t>
  </si>
  <si>
    <t>X=IF(ISBLANK(RA01!$H$88),0,IF(OR(RA01!$H$88=0,RA01!$H$88=1),0,1))</t>
  </si>
  <si>
    <t>X=RA01!$H$88</t>
  </si>
  <si>
    <t>X=RA01!$F$93</t>
  </si>
  <si>
    <t>X=RA01!$F$96</t>
  </si>
  <si>
    <t>X=IF(ISBLANK(RA02!$F$64),0,IF(OR(RA02!$F$64=0,RA02!$F$64=1),0,1))</t>
  </si>
  <si>
    <t>X=RA02!$F$64</t>
  </si>
  <si>
    <t>RA02(745,10)=OR(0,1)</t>
  </si>
  <si>
    <t>X=IF(ISBLANK(RA03!$F$68),0,IF(OR(RA03!$F$68=0,RA03!$F$68=1),0,1))</t>
  </si>
  <si>
    <t>X=RA03!$F$68</t>
  </si>
  <si>
    <t>RA03(745,10)=OR(0,1)</t>
  </si>
  <si>
    <t>X=IF(ISBLANK(RA04!$F$72),0,IF(OR(RA04!$F$72=0,RA04!$F$72=1),0,1))</t>
  </si>
  <si>
    <t>X=RA04!$F$72</t>
  </si>
  <si>
    <t>RA04(745,10)=OR(0,1)</t>
  </si>
  <si>
    <t>X=IF(ISBLANK(RA05!$F$58),0,IF(OR(RA05!$F$58=0,RA05!$F$58=1),0,1))</t>
  </si>
  <si>
    <t>X=RA05!$F$58</t>
  </si>
  <si>
    <t>RA05(745,10)=OR(0,1)</t>
  </si>
  <si>
    <t>Nature, size and scope of activities</t>
  </si>
  <si>
    <t>Has a person among the management been designated to be responsible for supervising compliance with the AML Act and provisions issued thereunder?</t>
  </si>
  <si>
    <t>Has a person been designated to be responsible for the internal supervision of compliance with the AML Act and provisions issued thereunder?</t>
  </si>
  <si>
    <t>If money remittance services are provided for the customers, are intermediation orders executed through non-company accounts?</t>
  </si>
  <si>
    <t>Which sub-areas are taken into account in the AML/CFT risk assessment?</t>
  </si>
  <si>
    <t xml:space="preserve">Omaisuudenhoitoasiakkaat (kpl) </t>
  </si>
  <si>
    <t>Kapitalförvaltningskunder (st.)-</t>
  </si>
  <si>
    <t>Asset management customers (number)-</t>
  </si>
  <si>
    <t>735</t>
  </si>
  <si>
    <t>232, 235, 240, 245, 246, 247, 250, 252, 253, 350, 351, 352, 353, 354, 371, 373, 381, 382, 384, 385, 391, 393, 395, 397, 398</t>
  </si>
  <si>
    <t>RA07</t>
  </si>
  <si>
    <t>801</t>
  </si>
  <si>
    <t>Riskiarviokysely – virtaalivaluutan tarjoajat</t>
  </si>
  <si>
    <t>Asiakkaat, joiden vakituinen osoite  EU/EEA-alueella (pl.Suomi) (kpl)</t>
  </si>
  <si>
    <t>Asiakkaat, joiden osoite on EU/EEA alueella (pl. Suomi) (kpl)</t>
  </si>
  <si>
    <t>Asiakkaat, joiden osoite on EU/EEA alueen ulkopuolella (kpl)</t>
  </si>
  <si>
    <t>Maksuliikenne, maksuvälineet ja automaatit</t>
  </si>
  <si>
    <t>560</t>
  </si>
  <si>
    <t>610</t>
  </si>
  <si>
    <t>Onko käteisen käyttö mahdollista?</t>
  </si>
  <si>
    <t>615</t>
  </si>
  <si>
    <t>Hallinnoiko vastaaja virtuaalivaluutta-automaatteja?</t>
  </si>
  <si>
    <t>07</t>
  </si>
  <si>
    <t>932</t>
  </si>
  <si>
    <t>945</t>
  </si>
  <si>
    <t>1085</t>
  </si>
  <si>
    <t>Asiakassuhde on jatkunut</t>
  </si>
  <si>
    <t>Asiakassuhde on irtisanottu</t>
  </si>
  <si>
    <t>410, 420</t>
  </si>
  <si>
    <t>Riskiarviokysely – henkivakuutusyhtiöt ja vahinkovakuutusyhtiöt</t>
  </si>
  <si>
    <t>Asiakkaat, joiden vakituinen osoite  on Suomessa (kpl)</t>
  </si>
  <si>
    <t>Asiakkaat, joiden vakituinen osoite on EU/EEA-alueen ulkopuolella (kpl)</t>
  </si>
  <si>
    <t>235</t>
  </si>
  <si>
    <t>232</t>
  </si>
  <si>
    <t>Ulkopuolisen tarjoajan analyysiohjelmisto käytössä</t>
  </si>
  <si>
    <t>RA07(610,10)=OR(0,1)</t>
  </si>
  <si>
    <t>RA07(615,10)=OR(0,1)</t>
  </si>
  <si>
    <t>X=IF(ISBLANK(RA07!$F$51),0,IF(OR(RA07!$F$51=0,RA07!$F$51=1),0,1))</t>
  </si>
  <si>
    <t>X=RA07!$F$51</t>
  </si>
  <si>
    <t/>
  </si>
  <si>
    <t>RA07(645,10)=OR(0,1)</t>
  </si>
  <si>
    <t>RA07(710,10)=OR(0,1)</t>
  </si>
  <si>
    <t>RA07(710,20)=OR(0,1)</t>
  </si>
  <si>
    <t>RA07(710,30)=OR(0,1)</t>
  </si>
  <si>
    <t>RA07(710,40)=OR(0,1)</t>
  </si>
  <si>
    <t>RA07(710,50)=OR(0,1)</t>
  </si>
  <si>
    <t>RA07(710,60)=OR(0,1)</t>
  </si>
  <si>
    <t>RA07(720,10)=OR(0,1)</t>
  </si>
  <si>
    <t>X=IF(ISBLANK(RA07!$F$60),0,IF(OR(RA07!$F$60=0,RA07!$F$60=1),0,1))</t>
  </si>
  <si>
    <t>X=RA07!$F$60</t>
  </si>
  <si>
    <t>RA07(730,10)=OR(0,1)</t>
  </si>
  <si>
    <t>X=IF(ISBLANK(RA07!$F$61),0,IF(OR(RA07!$F$61=0,RA07!$F$61=1),0,1))</t>
  </si>
  <si>
    <t>X=RA07!$F$61</t>
  </si>
  <si>
    <t>RA07(735,10)=OR(0,1)</t>
  </si>
  <si>
    <t>X=IF(ISBLANK(RA07!$F$62),0,IF(OR(RA07!$F$62=0,RA07!$F$62=1),0,1))</t>
  </si>
  <si>
    <t>X=RA07!$F$62</t>
  </si>
  <si>
    <t>RA07(745,10)=OR(0,1)</t>
  </si>
  <si>
    <t>X=IF(ISBLANK(RA07!$F$63),0,IF(OR(RA07!$F$63=0,RA07!$F$63=1),0,1))</t>
  </si>
  <si>
    <t>X=RA07!$F$63</t>
  </si>
  <si>
    <t>RA07(760,10)=OR(0,1)</t>
  </si>
  <si>
    <t>X=IF(ISBLANK(RA07!$F$64),0,IF(OR(RA07!$F$64=0,RA07!$F$64=1),0,1))</t>
  </si>
  <si>
    <t>X=RA07!$F$64</t>
  </si>
  <si>
    <t>RA07(820,10)=OR(0,1)</t>
  </si>
  <si>
    <t>RA07(820,20)=OR(0,1)</t>
  </si>
  <si>
    <t>RA07(835,10)=OR(0,1)</t>
  </si>
  <si>
    <t>RA07(840,10)=OR(0,1)</t>
  </si>
  <si>
    <t>X=IF(ISBLANK(RA07!$F$73),0,IF(OR(RA07!$F$73=0,RA07!$F$73=1),0,1))</t>
  </si>
  <si>
    <t>X=RA07!$F$73</t>
  </si>
  <si>
    <t>RA07(860,10)=OR(0,1)</t>
  </si>
  <si>
    <t>X=IF(ISBLANK(RA07!$F$75),0,IF(OR(RA07!$F$75=0,RA07!$F$75=1),0,1))</t>
  </si>
  <si>
    <t>X=RA07!$F$75</t>
  </si>
  <si>
    <t>RA07(860,20)=OR(0,1)</t>
  </si>
  <si>
    <t>X=IF(ISBLANK(RA07!$G$75),0,IF(OR(RA07!$G$75=0,RA07!$G$75=1),0,1))</t>
  </si>
  <si>
    <t>X=RA07!$G$75</t>
  </si>
  <si>
    <t>RA07(870,10)=OR(0,1)</t>
  </si>
  <si>
    <t>X=IF(ISBLANK(RA07!$F$77),0,IF(OR(RA07!$F$77=0,RA07!$F$77=1),0,1))</t>
  </si>
  <si>
    <t>X=RA07!$F$77</t>
  </si>
  <si>
    <t>RA07(870,20)=OR(0,1)</t>
  </si>
  <si>
    <t>X=IF(ISBLANK(RA07!$G$77),0,IF(OR(RA07!$G$77=0,RA07!$G$77=1),0,1))</t>
  </si>
  <si>
    <t>X=RA07!$G$77</t>
  </si>
  <si>
    <t>RA07(870,30)=OR(0,1)</t>
  </si>
  <si>
    <t>RA07(932,10)=OR(0,1)</t>
  </si>
  <si>
    <t>RA07(932,20)=OR(0,1)</t>
  </si>
  <si>
    <t>RA07(945,10)=OR(1,2,3)</t>
  </si>
  <si>
    <t>X=RA07!$F$81</t>
  </si>
  <si>
    <t>RA07(990,10)=OR(0,1)</t>
  </si>
  <si>
    <t>X=IF(ISBLANK(RA07!$F$83),0,IF(OR(RA07!$F$83=0,RA07!$F$83=1),0,1))</t>
  </si>
  <si>
    <t>X=RA07!$F$83</t>
  </si>
  <si>
    <t>RA07(1010,10)=OR(1,2,3,4)</t>
  </si>
  <si>
    <t>RA07(1070,10)=OR(0,1)</t>
  </si>
  <si>
    <t>RA07(1090,10)=OR(1,2,3)</t>
  </si>
  <si>
    <t>RA07(1100,10)=OR(1,2,3)</t>
  </si>
  <si>
    <t>RA07(1110,10)=OR(1,2,3)</t>
  </si>
  <si>
    <t>X=RA07!$F$94</t>
  </si>
  <si>
    <t>Seurataanko virtuaalivarojen transaktioita järjestelmäpohjaisesti epäilyttävien liiketoimien havaitsemiseksi?</t>
  </si>
  <si>
    <t>Oma analyysiohjelmisto käytössä</t>
  </si>
  <si>
    <t>Rahanpesulain nojalla tehdyn liiketoiminnan keskeyttämisen jälkeen asiakassuhde on jatkunut tai asiakassuhde on irtisanottu (kpl)</t>
  </si>
  <si>
    <t>Kunder med permanent adress i Finland (antal)</t>
  </si>
  <si>
    <t>Kunder med permanent adress inom EU/EEA (exkl. Finland) (antal)</t>
  </si>
  <si>
    <t>Kunder med permanent adress utanför EU/EEA (antal)</t>
  </si>
  <si>
    <t>Kunder med adress utanför EU/EEA (antal)</t>
  </si>
  <si>
    <t>Hanterar ni automater för virtuella valutor?</t>
  </si>
  <si>
    <t>Kan kontanter användas?</t>
  </si>
  <si>
    <t>Följs transaktioner med virtuella tillgångar upp automatiskt för att upptäcka tvivelaktiga transaktioner?</t>
  </si>
  <si>
    <t>Eget analysprogram i bruk</t>
  </si>
  <si>
    <t>Utomstående tjänsteleverantörs analysprogram i bruk</t>
  </si>
  <si>
    <t>Betalningsrörelse, betalningsinstrument och automater</t>
  </si>
  <si>
    <t>Efter avbrytande av transaktioner med stöd av lagen om penningtvätt har kundförhållandet fortsatt eller avslutats (antal)</t>
  </si>
  <si>
    <t>Kundförhållandet har fortsatt</t>
  </si>
  <si>
    <t>Kundförhållandet har avslutats</t>
  </si>
  <si>
    <t>Riskbedömningsenkät – livförsäkringsbolag och skadeförsäkringsbolag</t>
  </si>
  <si>
    <t>Risk assessment questionnaire –  life insurance companies and insurance companies</t>
  </si>
  <si>
    <t>Number of customers with permanent address in Finland</t>
  </si>
  <si>
    <t>Number of customers with permanent address in the EU/EEA (excl. Finland)</t>
  </si>
  <si>
    <t>Number of customers with permanent address outside the EU/EEA</t>
  </si>
  <si>
    <t>Number of customers with address in the EU/EAA (excl. Finland)</t>
  </si>
  <si>
    <t>Number of customers with address outside the EU/EEA</t>
  </si>
  <si>
    <t>Payment traffic, payment instruments and ATMs</t>
  </si>
  <si>
    <t>Does the respondent manage virtual currency ATMs?</t>
  </si>
  <si>
    <t>Is the use of cash possible?</t>
  </si>
  <si>
    <t>Are transactions in virtual assets monitored using a monitoring system in order to detect suspicious transactions?</t>
  </si>
  <si>
    <t>Internal analytical software in use</t>
  </si>
  <si>
    <t>External provider's analytical software in use</t>
  </si>
  <si>
    <t>Number of customer relationships continued or terminated after a suspension of transaction under the AML Act</t>
  </si>
  <si>
    <t>Continued</t>
  </si>
  <si>
    <t>Terminated</t>
  </si>
  <si>
    <t>Art, storlek och omfattning av denrapporteringsskyldigas egen verksamhet</t>
  </si>
  <si>
    <t>232, 235, 240, 245, 246, 247, 250, 252, 253, 350, 351, 352, 353, 354, 371, 373, 381, 382, 384, 385, 391, 393, 394, 395, 397, 398, 720, 730</t>
  </si>
  <si>
    <t>Riskbedömningsenkät – tillhandahållare av virtuella valutor</t>
  </si>
  <si>
    <t>Risk assessment questionnaire – virtual currency providers</t>
  </si>
  <si>
    <t>Kunder med adress inom EU/EEA (exkl. Finland) (antal)</t>
  </si>
  <si>
    <t>X=IF(AND(SUM('RA02'!$F$22:'RA02'!$M$98)&gt;0,SUM('RA03'!$F$22:'RA03'!$O$109)&gt;0),1,0)</t>
  </si>
  <si>
    <t>X=SUM('RA02'!$F$22:'RA02'!$M$98)</t>
  </si>
  <si>
    <t>X=SUM('RA03'!$F$22:'RA03'!$O$109)</t>
  </si>
  <si>
    <t>Asiakkaat, joiden verotuksen asuinvaltio on Suomi/vakituinen osoite on Suomessa (kpl)</t>
  </si>
  <si>
    <t>Asiakkaat, joiden verotuksen asuinvaltio/vakituinen osoite on EU/EEA alueella (pl. Suomi) (kpl)</t>
  </si>
  <si>
    <t>Asiakkaat, joiden verotuksen asuinvaltio/vakituinen osoite on EU/EEA alueen ulkopuolella (kpl)</t>
  </si>
  <si>
    <r>
      <t>Asiakkaat, joiden</t>
    </r>
    <r>
      <rPr>
        <sz val="9"/>
        <color rgb="FFFF0000"/>
        <rFont val="Arial"/>
        <family val="2"/>
      </rPr>
      <t xml:space="preserve"> verotuksen asuinvaltio on Suomi/vakituinen osoite on Suomessa </t>
    </r>
    <r>
      <rPr>
        <sz val="9"/>
        <color theme="1"/>
        <rFont val="Arial"/>
        <family val="2"/>
      </rPr>
      <t>(kpl)</t>
    </r>
  </si>
  <si>
    <t>Kunder med skatterättslig hemvist/stadigvarande adress i Finland (antal)</t>
  </si>
  <si>
    <t>Number of customers whose residency for tax purposes is Finland/permanent address is in Finland</t>
  </si>
  <si>
    <r>
      <t>Asiakkaat, joiden v</t>
    </r>
    <r>
      <rPr>
        <sz val="9"/>
        <color rgb="FFFF0000"/>
        <rFont val="Arial"/>
        <family val="2"/>
      </rPr>
      <t>erotuksen asuinvaltio/vakituinen osoite</t>
    </r>
    <r>
      <rPr>
        <sz val="9"/>
        <color indexed="8"/>
        <rFont val="Arial"/>
        <family val="2"/>
      </rPr>
      <t xml:space="preserve"> on EU/EEA alueella (pl. Suomi) (kpl)</t>
    </r>
  </si>
  <si>
    <t>Kunder med skatterättslig hemvist/stadigvarande adress inom EU/EEA-området (exkl. Finland) (antal)</t>
  </si>
  <si>
    <t>Number of customers with residency for tax purposes/permanent address in the EU/EAA (excl. Finland)</t>
  </si>
  <si>
    <r>
      <t xml:space="preserve">Asiakkaat, joiden </t>
    </r>
    <r>
      <rPr>
        <sz val="9"/>
        <color rgb="FFFF0000"/>
        <rFont val="Arial"/>
        <family val="2"/>
      </rPr>
      <t>verotuksen asuinvaltio/vakituinen osoite</t>
    </r>
    <r>
      <rPr>
        <sz val="9"/>
        <color indexed="8"/>
        <rFont val="Arial"/>
        <family val="2"/>
      </rPr>
      <t xml:space="preserve"> on EU/EEA alueen ulkopuolella (kpl)</t>
    </r>
  </si>
  <si>
    <t>Kunder med skatterättslig hemvist/stadigvarande adress utanför EU/EEA-området (antal)</t>
  </si>
  <si>
    <t>Number of customers with residency for tax purposes/permanent address outside the EU/EAA</t>
  </si>
  <si>
    <t>Asiakkaat, joiden verotuksen asuinvaltio/kotipaikan osoite/pääasiallisen liiketoimintapaikan osoite sijaitsee Suomessa (kpl)</t>
  </si>
  <si>
    <t>Asiakkaat, joiden verotuksen asuinvaltio/kotipaikan osoite/pääasiallisen liiketoimintapaikan osoite sijaitsee EU/EEA alueella (pl. Suomi) (kpl)</t>
  </si>
  <si>
    <t>Asiakkaat, joiden verotuksen asuinvaltio/kotipaikan osoite/pääasiallisen liiketoimintapaikan osoite sijaitsee EU/EEA alueen ulkopuolella (kpl)</t>
  </si>
  <si>
    <r>
      <t>Asiakkaat, joiden</t>
    </r>
    <r>
      <rPr>
        <sz val="9"/>
        <color rgb="FFFF0000"/>
        <rFont val="Arial"/>
        <family val="2"/>
      </rPr>
      <t xml:space="preserve"> 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alueella (pl. Suomi) (kpl)</t>
    </r>
  </si>
  <si>
    <r>
      <t xml:space="preserve">Asiakkaat, joiden </t>
    </r>
    <r>
      <rPr>
        <sz val="9"/>
        <color rgb="FFFF0000"/>
        <rFont val="Arial"/>
        <family val="2"/>
      </rPr>
      <t>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alueen ulkopuolella (kpl)</t>
    </r>
  </si>
  <si>
    <t>Kunder med skatterättslig hemvist/hemortsadress/adress för huvudsakligt affärsställe i Finland (antal)</t>
  </si>
  <si>
    <t>Customers whose residency for tax purposes/domicile /address of the main location of business is in Finland (number)</t>
  </si>
  <si>
    <t>Kunder med skatterättslig hemvist/hemortsadress/adress för huvudsakligt affärsställe inom EU/EEA-området (exkl. Finland)(antal)</t>
  </si>
  <si>
    <t>Number of customers whose residency for tax purposes /domicile /address of the main location of business is in EU/EAA (excl. Finland)(number)</t>
  </si>
  <si>
    <t>Kunder med skatterättslig hemvist/hemortsadress/adress för huvudsakligt affärsställe utanför EU/EEA-området (antal)</t>
  </si>
  <si>
    <t>Customers whose residency for tax purposes/domicile/ address of the main location of business is outside the EU/EEA (number)</t>
  </si>
  <si>
    <t>685</t>
  </si>
  <si>
    <t>686</t>
  </si>
  <si>
    <t>Tarjotaanko asiakkaille tallelokeropalveluita?</t>
  </si>
  <si>
    <t>Tarjotaanko asiakkaille valuutanvaihtopalveluita?</t>
  </si>
  <si>
    <t>780</t>
  </si>
  <si>
    <t>Onko yhtiön sisällä riippumaton kanava, jonka kautta sen palveluksessa olevat ja asiamiehet voivat ilmoittaa rahanpesusääntelyn epäillystä rikkomisesta?</t>
  </si>
  <si>
    <t xml:space="preserve">Finns det inom bolaget en oberoende kanal, genom vilken bolagets anställda och ombud kan rapportera misstankar om överträdelser av regleringen om penningtvätt? </t>
  </si>
  <si>
    <t>Tillhandahålls kunderna valutaväxlingstjänster?</t>
  </si>
  <si>
    <t xml:space="preserve">Are customers provided foreign currency exchange services? </t>
  </si>
  <si>
    <t>Tillhandahålls kunderna bankfackstjänster?</t>
  </si>
  <si>
    <t xml:space="preserve">Are customers provided safety deposit box services? </t>
  </si>
  <si>
    <t>Korkean riskin henkilöasiakkaat, joiden tuntemistietoja ei ole päivitetty raportointivuonna (kpl)</t>
  </si>
  <si>
    <t>Korkean riskin yritys- ja yhteisöasiakkaat, joiden tuntemistietoja ei ole päivitetty raportointivuonna (kpl)</t>
  </si>
  <si>
    <t>791</t>
  </si>
  <si>
    <t>792</t>
  </si>
  <si>
    <t>811</t>
  </si>
  <si>
    <t>Henkilöllisyyden ensitodentamisessa käytettävät menetelmät</t>
  </si>
  <si>
    <t>812</t>
  </si>
  <si>
    <t>Henkilöllisyyden ensitodentamiseen hyväksytyt asiakirjat</t>
  </si>
  <si>
    <t>Metoder som används vid första kontroll av identiteten</t>
  </si>
  <si>
    <t xml:space="preserve">Methods used in the initial verification of identity </t>
  </si>
  <si>
    <t>Documents approved for the initial verification of identity</t>
  </si>
  <si>
    <t>Företags- och organisationskunder vilkas kundkontrolluppgifter inte har uppdaterats under rapporteringsåret eller under de fem föregående åren  (antal, inkl. alla riskkategorier)</t>
  </si>
  <si>
    <t>Number of corporate and institutional customers whose due diligence information was not updated during the reporting year or the preceding five years (including all risk categories).</t>
  </si>
  <si>
    <t>Muu sähköinen menetelmä</t>
  </si>
  <si>
    <t>Vahva sähköinen tunnistusmenetelmä</t>
  </si>
  <si>
    <t>Muu menetelmä</t>
  </si>
  <si>
    <t>Henkilöllisyyden todentaminen läsnä ollessa henkilöllisyysasiakirjasta</t>
  </si>
  <si>
    <t>Metod för stark autentisering</t>
  </si>
  <si>
    <t>Annan elektronisk metod</t>
  </si>
  <si>
    <t>Annan metod</t>
  </si>
  <si>
    <t>Kontroll av identiteten från en identitetshandling när kunden är närvarande</t>
  </si>
  <si>
    <t>Other electronic method</t>
  </si>
  <si>
    <t>Other method</t>
  </si>
  <si>
    <t>Verification of identity in the presence of the customer with a document of identity</t>
  </si>
  <si>
    <t>Kotimainen henkilökortti</t>
  </si>
  <si>
    <t>Ulkomainen henkilökortti</t>
  </si>
  <si>
    <t>Kotimainen ajokortti</t>
  </si>
  <si>
    <t>Ulkomainen ajokortti</t>
  </si>
  <si>
    <t>Vahva sähköinen tunniste/varmenne</t>
  </si>
  <si>
    <t>Kotimainen passi</t>
  </si>
  <si>
    <t>Inhemskt identitetskort</t>
  </si>
  <si>
    <t>Utländskt identitetskort</t>
  </si>
  <si>
    <t>Inhemskt körkort</t>
  </si>
  <si>
    <t>Utländskt körkort</t>
  </si>
  <si>
    <t>Främlingspass eller resedokument för flykting</t>
  </si>
  <si>
    <t>Stark elektronisk identifikator/certifikat</t>
  </si>
  <si>
    <t>Inhemskt pass</t>
  </si>
  <si>
    <t>Domestic identity card</t>
  </si>
  <si>
    <t>Foreign identity card</t>
  </si>
  <si>
    <t>Domestic driver's license</t>
  </si>
  <si>
    <t>Foreign driver's license</t>
  </si>
  <si>
    <t>Strong electronic identifier/certificate</t>
  </si>
  <si>
    <t>Domestic passport</t>
  </si>
  <si>
    <t>Sarake90</t>
  </si>
  <si>
    <t>Käytetäänkö asiakkaan tuntemista koskevien velvollisuuksien täyttämiseen kolmatta osapuolta tai onko asiakkaan tuntemisen tehtäviä ulkoistettu?</t>
  </si>
  <si>
    <t>Anlitas en tredje part för att uppfylla skyldigheterna avseende kundkontroll eller har åtgärderna för kundkontroll  lagts ut på entreprenad?</t>
  </si>
  <si>
    <t xml:space="preserve">Is a third party used to fulfil customer due diligence (CDD) obligations or have CDD tasks been outsourced? </t>
  </si>
  <si>
    <t>Tarkistetaanko erilaisten varainsiirtojen osalta, etteivät ne riko voimassaolevia pakotteita tai jäädyttämispäätöksiä?</t>
  </si>
  <si>
    <t>Kontrolleras det vid olika kapitalöverföringar att de inte bryter mot gällande sanktioner eller beslut om frysning?</t>
  </si>
  <si>
    <t>As regards different types of funds transfers, is it checked that they do not infringe on valid sanctions or freezing orders?</t>
  </si>
  <si>
    <t>Henkilöasiakkaat, joiden tuntemistietoja ei ole päivitetty raportointivuonna, tai sitä edeltäneiden viiden vuoden aikana (kpl, sis. kaikki riskiluokat)</t>
  </si>
  <si>
    <t>Privatkunder vilkas kundkontrolluppgifter inte har uppdaterats under rapporteringsåret eller under de fem föregående åren (antal, inkl. alla riskkategorier)</t>
  </si>
  <si>
    <t>Number of private customers whose due diligence information was not updated during the reporting year or the preceding five years (including all risk categories).</t>
  </si>
  <si>
    <t>Yritys- ja yhteisöasiakkaat, joiden tuntemistietoja ei ole päivitetty raportointivuonna, tai sitä edeltäneiden viiden vuoden aikana (kpl, sis. kaikki riskiluokat)</t>
  </si>
  <si>
    <t>802</t>
  </si>
  <si>
    <t>Tarjotaanko asiakkaille maksupalveluun liittyviä luottoja?</t>
  </si>
  <si>
    <t>688</t>
  </si>
  <si>
    <t>820</t>
  </si>
  <si>
    <t>258, 259, 804</t>
  </si>
  <si>
    <t>803</t>
  </si>
  <si>
    <t>120</t>
  </si>
  <si>
    <t>130</t>
  </si>
  <si>
    <t>240</t>
  </si>
  <si>
    <t>250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</si>
  <si>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</si>
  <si>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</si>
  <si>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</si>
  <si>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</si>
  <si>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</si>
  <si>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Rahanvälitys - Etelä-Aasia (tEur)</t>
  </si>
  <si>
    <t>Rahanvälitys - Kaakkois-Aasia (tEur)</t>
  </si>
  <si>
    <t>Täyden valtakirjan varainhoidon asiakasvarallisuuden määrä (omaisuudenhoito) (tEur)</t>
  </si>
  <si>
    <t>Asiakastoimeksiantojen euromäärä raportointivuonna (tEur)</t>
  </si>
  <si>
    <t>X=IF(ISBLANK(RA01!$F$59),0,IF(OR(RA01!$F$59=0,RA01!$F$59=1),0,1))</t>
  </si>
  <si>
    <t>X=RA01!$F$59</t>
  </si>
  <si>
    <t>X'=OR(0,1)</t>
  </si>
  <si>
    <t>RA01(685,10)=OR(0,1)</t>
  </si>
  <si>
    <t>RA01(686,10)=OR(0,1)</t>
  </si>
  <si>
    <t>RA01(735,10)=OR(0,1)</t>
  </si>
  <si>
    <t>RA01(780,10)=OR(0,1)</t>
  </si>
  <si>
    <t>RA01(811,10)=OR(0,1)</t>
  </si>
  <si>
    <t>RA01(811,20)=OR(0,1)</t>
  </si>
  <si>
    <t>RA01(811,30)=OR(0,1)</t>
  </si>
  <si>
    <t>RA01(811,40)=OR(0,1)</t>
  </si>
  <si>
    <t>RA01(812,10)=OR(0,1)</t>
  </si>
  <si>
    <t>RA01(812,20)=OR(0,1)</t>
  </si>
  <si>
    <t>RA01(812,30)=OR(0,1)</t>
  </si>
  <si>
    <t>RA01(812,40)=OR(0,1)</t>
  </si>
  <si>
    <t>RA01(812,50)=OR(0,1)</t>
  </si>
  <si>
    <t>RA01(812,60)=OR(0,1)</t>
  </si>
  <si>
    <t>RA01(812,70)=OR(0,1)</t>
  </si>
  <si>
    <t>RA01(812,80)=OR(0,1)</t>
  </si>
  <si>
    <t>RA01(812,90)=OR(0,1)</t>
  </si>
  <si>
    <t>RA01(812,100)=OR(0,1)</t>
  </si>
  <si>
    <t>RA02(685,10)=OR(0,1)</t>
  </si>
  <si>
    <t>RA02(688,10)=OR(0,1)</t>
  </si>
  <si>
    <t>RA02(735,10)=OR(0,1)</t>
  </si>
  <si>
    <t>RA02(780,10)=OR(0,1)</t>
  </si>
  <si>
    <t>RA02(811,10)=OR(0,1)</t>
  </si>
  <si>
    <t>RA02(811,20)=OR(0,1)</t>
  </si>
  <si>
    <t>RA02(811,30)=OR(0,1)</t>
  </si>
  <si>
    <t>RA02(811,40)=OR(0,1)</t>
  </si>
  <si>
    <t>RA02(812,10)=OR(0,1)</t>
  </si>
  <si>
    <t>RA02(812,20)=OR(0,1)</t>
  </si>
  <si>
    <t>RA02(812,30)=OR(0,1)</t>
  </si>
  <si>
    <t>RA02(812,40)=OR(0,1)</t>
  </si>
  <si>
    <t>RA02(812,50)=OR(0,1)</t>
  </si>
  <si>
    <t>RA02(812,60)=OR(0,1)</t>
  </si>
  <si>
    <t>RA02(812,70)=OR(0,1)</t>
  </si>
  <si>
    <t>RA02(812,80)=OR(0,1)</t>
  </si>
  <si>
    <t>RA02(812,90)=OR(0,1)</t>
  </si>
  <si>
    <t>RA02(812,100)=OR(0,1)</t>
  </si>
  <si>
    <t>RA03(685,10)=OR(0,1)</t>
  </si>
  <si>
    <t>RA03(735,10)=OR(0,1)</t>
  </si>
  <si>
    <t>RA03(780,10)=OR(0,1)</t>
  </si>
  <si>
    <t>RA03(811,10)=OR(0,1)</t>
  </si>
  <si>
    <t>RA03(811,20)=OR(0,1)</t>
  </si>
  <si>
    <t>RA03(811,30)=OR(0,1)</t>
  </si>
  <si>
    <t>RA03(811,40)=OR(0,1)</t>
  </si>
  <si>
    <t>RA03(812,10)=OR(0,1)</t>
  </si>
  <si>
    <t>RA03(812,20)=OR(0,1)</t>
  </si>
  <si>
    <t>RA03(812,30)=OR(0,1)</t>
  </si>
  <si>
    <t>RA03(812,40)=OR(0,1)</t>
  </si>
  <si>
    <t>RA03(812,50)=OR(0,1)</t>
  </si>
  <si>
    <t>RA03(812,60)=OR(0,1)</t>
  </si>
  <si>
    <t>RA03(812,70)=OR(0,1)</t>
  </si>
  <si>
    <t>RA03(812,80)=OR(0,1)</t>
  </si>
  <si>
    <t>RA03(812,90)=OR(0,1)</t>
  </si>
  <si>
    <t>RA03(812,100)=OR(0,1)</t>
  </si>
  <si>
    <t>RA04(735,10)=OR(0,1)</t>
  </si>
  <si>
    <t>RA04(780,10)=OR(0,1)</t>
  </si>
  <si>
    <t>RA04(811,10)=OR(0,1)</t>
  </si>
  <si>
    <t>RA04(811,20)=OR(0,1)</t>
  </si>
  <si>
    <t>RA04(811,30)=OR(0,1)</t>
  </si>
  <si>
    <t>RA04(811,40)=OR(0,1)</t>
  </si>
  <si>
    <t>RA04(812,10)=OR(0,1)</t>
  </si>
  <si>
    <t>RA04(812,20)=OR(0,1)</t>
  </si>
  <si>
    <t>RA04(812,30)=OR(0,1)</t>
  </si>
  <si>
    <t>RA04(812,40)=OR(0,1)</t>
  </si>
  <si>
    <t>RA04(812,50)=OR(0,1)</t>
  </si>
  <si>
    <t>RA04(812,60)=OR(0,1)</t>
  </si>
  <si>
    <t>RA04(812,70)=OR(0,1)</t>
  </si>
  <si>
    <t>RA04(812,80)=OR(0,1)</t>
  </si>
  <si>
    <t>RA04(812,90)=OR(0,1)</t>
  </si>
  <si>
    <t>RA04(812,100)=OR(0,1)</t>
  </si>
  <si>
    <t>RA05(735,10)=OR(0,1)</t>
  </si>
  <si>
    <t>RA05(780,10)=OR(0,1)</t>
  </si>
  <si>
    <t>RA05(811,10)=OR(0,1)</t>
  </si>
  <si>
    <t>RA05(811,20)=OR(0,1)</t>
  </si>
  <si>
    <t>RA05(811,30)=OR(0,1)</t>
  </si>
  <si>
    <t>RA05(811,40)=OR(0,1)</t>
  </si>
  <si>
    <t>RA05(812,10)=OR(0,1)</t>
  </si>
  <si>
    <t>RA05(812,20)=OR(0,1)</t>
  </si>
  <si>
    <t>RA05(812,30)=OR(0,1)</t>
  </si>
  <si>
    <t>RA05(812,40)=OR(0,1)</t>
  </si>
  <si>
    <t>RA05(812,50)=OR(0,1)</t>
  </si>
  <si>
    <t>RA05(812,60)=OR(0,1)</t>
  </si>
  <si>
    <t>RA05(812,70)=OR(0,1)</t>
  </si>
  <si>
    <t>RA05(812,80)=OR(0,1)</t>
  </si>
  <si>
    <t>RA05(812,90)=OR(0,1)</t>
  </si>
  <si>
    <t>RA05(812,100)=OR(0,1)</t>
  </si>
  <si>
    <t>RA07(780,10)=OR(0,1)</t>
  </si>
  <si>
    <t>RA07(811,10)=OR(0,1)</t>
  </si>
  <si>
    <t>RA07(811,20)=OR(0,1)</t>
  </si>
  <si>
    <t>RA07(811,30)=OR(0,1)</t>
  </si>
  <si>
    <t>RA07(811,40)=OR(0,1)</t>
  </si>
  <si>
    <t>RA07(812,10)=OR(0,1)</t>
  </si>
  <si>
    <t>RA07(812,20)=OR(0,1)</t>
  </si>
  <si>
    <t>RA07(812,30)=OR(0,1)</t>
  </si>
  <si>
    <t>RA07(812,40)=OR(0,1)</t>
  </si>
  <si>
    <t>RA07(812,50)=OR(0,1)</t>
  </si>
  <si>
    <t>RA07(812,60)=OR(0,1)</t>
  </si>
  <si>
    <t>RA07(812,70)=OR(0,1)</t>
  </si>
  <si>
    <t>RA07(812,80)=OR(0,1)</t>
  </si>
  <si>
    <t>RA07(812,90)=OR(0,1)</t>
  </si>
  <si>
    <t>RA07(812,100)=OR(0,1)</t>
  </si>
  <si>
    <t>X=IF(ISBLANK(RA01!$F$64),0,IF(OR(RA01!$F$64=0,RA01!$F$64=1),0,1))</t>
  </si>
  <si>
    <t>X=IF(ISBLANK(RA01!$F$67),0,IF(OR(RA01!$F$67=0,RA01!$F$67=1),0,1))</t>
  </si>
  <si>
    <t>X=IF(ISBLANK(RA01!$F$68),0,IF(OR(RA01!$F$68=0,RA01!$F$68=1),0,1))</t>
  </si>
  <si>
    <t>X=IF(ISBLANK(RA01!$G$75),0,IF(OR(RA01!$G$75=0,RA01!$G$75=1),0,1))</t>
  </si>
  <si>
    <t>X=IF(ISBLANK(RA01!$H$75),0,IF(OR(RA01!$H$75=0,RA01!$H$75=1),0,1))</t>
  </si>
  <si>
    <t>X=IF(ISBLANK(RA01!$I$75),0,IF(OR(RA01!$I$75=0,RA01!$I$75=1),0,1))</t>
  </si>
  <si>
    <t>X=IF(ISBLANK(RA01!$J$75),0,IF(OR(RA01!$J$75=0,RA01!$J$75=1),0,1))</t>
  </si>
  <si>
    <t>X=IF(ISBLANK(RA01!$K$75),0,IF(OR(RA01!$K$75=0,RA01!$K$75=1),0,1))</t>
  </si>
  <si>
    <t>X=IF(ISBLANK(RA01!$F$76),0,IF(OR(RA01!$F$76=0,RA01!$F$76=1),0,1))</t>
  </si>
  <si>
    <t>X=IF(ISBLANK(RA01!$F$77),0,IF(OR(RA01!$F$77=0,RA01!$F$77=1),0,1))</t>
  </si>
  <si>
    <t>X=IF(ISBLANK(RA01!$F$78),0,IF(OR(RA01!$F$78=0,RA01!$F$78=1),0,1))</t>
  </si>
  <si>
    <t>X=IF(ISBLANK(RA01!$F$79),0,IF(OR(RA01!$F$79=0,RA01!$F$79=1),0,1))</t>
  </si>
  <si>
    <t>X=IF(ISBLANK(RA01!$F$81),0,IF(OR(RA01!$F$81=0,RA01!$F$81=1),0,1))</t>
  </si>
  <si>
    <t>X=IF(ISBLANK(RA01!$I$88),0,IF(OR(RA01!$I$88=0,RA01!$I$88=1),0,1))</t>
  </si>
  <si>
    <t>X=IF(ISBLANK(RA01!$F$90),0,IF(OR(RA01!$F$90=0,RA01!$F$90=1),0,1))</t>
  </si>
  <si>
    <t>X=IF(ISBLANK(RA01!$G$90),0,IF(OR(RA01!$G$90=0,RA01!$G$90=1),0,1))</t>
  </si>
  <si>
    <t>X=IF(ISBLANK(RA01!$H$90),0,IF(OR(RA01!$H$90=0,RA01!$H$90=1),0,1))</t>
  </si>
  <si>
    <t>X=IF(ISBLANK(RA01!$I$90),0,IF(OR(RA01!$I$90=0,RA01!$I$90=1),0,1))</t>
  </si>
  <si>
    <t>X=IF(ISBLANK(RA01!$J$90),0,IF(OR(RA01!$J$90=0,RA01!$J$90=1),0,1))</t>
  </si>
  <si>
    <t>X=IF(ISBLANK(RA01!$K$90),0,IF(OR(RA01!$K$90=0,RA01!$K$90=1),0,1))</t>
  </si>
  <si>
    <t>X=IF(ISBLANK(RA01!$L$90),0,IF(OR(RA01!$L$90=0,RA01!$L$90=1),0,1))</t>
  </si>
  <si>
    <t>X=IF(ISBLANK(RA01!$M$90),0,IF(OR(RA01!$M$90=0,RA01!$M$90=1),0,1))</t>
  </si>
  <si>
    <t>X=IF(ISBLANK(RA01!$N$90),0,IF(OR(RA01!$N$90=0,RA01!$N$90=1),0,1))</t>
  </si>
  <si>
    <t>X=IF(ISBLANK(RA01!$O$90),0,IF(OR(RA01!$O$90=0,RA01!$O$90=1),0,1))</t>
  </si>
  <si>
    <t>X=IF(ISBLANK(RA01!$F$92),0,IF(OR(RA01!$F$92=0,RA01!$F$92=1),0,1))</t>
  </si>
  <si>
    <t>X=IF(ISBLANK(RA01!$G$92),0,IF(OR(RA01!$G$92=0,RA01!$G$92=1),0,1))</t>
  </si>
  <si>
    <t>X=IF(ISBLANK(RA01!$F$93),0,IF(OR(RA01!$F$93=0,RA01!$F$93=1),0,1))</t>
  </si>
  <si>
    <t>X=IF(ISBLANK(RA01!$F$94),0,IF(OR(RA01!$F$94=0,RA01!$F$94=1),0,1))</t>
  </si>
  <si>
    <t>X=IF(ISBLANK(RA01!$F$96),0,IF(OR(RA01!$F$96=0,RA01!$F$96=1),0,1))</t>
  </si>
  <si>
    <t>X=IF(ISBLANK(RA01!$G$96),0,IF(OR(RA01!$G$96=0,RA01!$G$96=1),0,1))</t>
  </si>
  <si>
    <t>X=IF(ISBLANK(RA01!$F$98),0,IF(OR(RA01!$F$98=0,RA01!$F$98=1),0,1))</t>
  </si>
  <si>
    <t>X=IF(ISBLANK(RA01!$G$98),0,IF(OR(RA01!$G$98=0,RA01!$G$98=1),0,1))</t>
  </si>
  <si>
    <t>X=IF(ISBLANK(RA01!$H$98),0,IF(OR(RA01!$H$98=0,RA01!$H$98=1),0,1))</t>
  </si>
  <si>
    <t>X=IF(ISBLANK(RA01!$F$105),0,IF(OR(RA01!$F$105=0,RA01!$F$105=1),0,1))</t>
  </si>
  <si>
    <t>X=IF(ISBLANK(RA01!$F$106),0,IF(OR(RA01!$F$106=1,RA01!$F$106=2,RA01!$F$106=3,RA01!$F$106=4),0,1))</t>
  </si>
  <si>
    <t>X=IF(ISBLANK(RA01!$F$110),0,IF(OR(RA01!$F$110=0,RA01!$F$110=1),0,1))</t>
  </si>
  <si>
    <t>X=IF(ISBLANK(RA01!$F$112),0,IF(OR(RA01!$F$112=1,RA01!$F$112=2,RA01!$F$112=3),0,1))</t>
  </si>
  <si>
    <t>X=IF(ISBLANK(RA01!$F$113),0,IF(OR(RA01!$F$113=1,RA01!$F$113=2,RA01!$F$113=3),0,1))</t>
  </si>
  <si>
    <t>X=IF(ISBLANK(RA01!$F$114),0,IF(OR(RA01!$F$114=1,RA01!$F$114=2,RA01!$F$114=3),0,1))</t>
  </si>
  <si>
    <t>X=IF(ISBLANK(RA02!$F$52),0,IF(OR(RA02!$F$52=0,RA02!$F$52=1),0,1))</t>
  </si>
  <si>
    <t>X=IF(ISBLANK(RA02!$F$55),0,IF(OR(RA02!$F$55=0,RA02!$F$55=1),0,1))</t>
  </si>
  <si>
    <t>X=IF(ISBLANK(RA02!$F$60),0,IF(OR(RA02!$F$60=0,RA02!$F$60=1),0,1))</t>
  </si>
  <si>
    <t>X=IF(ISBLANK(RA02!$G$68),0,IF(OR(RA02!$G$68=0,RA02!$G$68=1),0,1))</t>
  </si>
  <si>
    <t>X=IF(ISBLANK(RA02!$H$68),0,IF(OR(RA02!$H$68=0,RA02!$H$68=1),0,1))</t>
  </si>
  <si>
    <t>X=IF(ISBLANK(RA02!$I$68),0,IF(OR(RA02!$I$68=0,RA02!$I$68=1),0,1))</t>
  </si>
  <si>
    <t>X=IF(ISBLANK(RA02!$J$68),0,IF(OR(RA02!$J$68=0,RA02!$J$68=1),0,1))</t>
  </si>
  <si>
    <t>X=IF(ISBLANK(RA02!$K$68),0,IF(OR(RA02!$K$68=0,RA02!$K$68=1),0,1))</t>
  </si>
  <si>
    <t>X=IF(ISBLANK(RA02!$F$69),0,IF(OR(RA02!$F$69=0,RA02!$F$69=1),0,1))</t>
  </si>
  <si>
    <t>X=IF(ISBLANK(RA02!$F$70),0,IF(OR(RA02!$F$70=0,RA02!$F$70=1),0,1))</t>
  </si>
  <si>
    <t>X=IF(ISBLANK(RA02!$F$71),0,IF(OR(RA02!$F$71=0,RA02!$F$71=1),0,1))</t>
  </si>
  <si>
    <t>X=IF(ISBLANK(RA02!$F$72),0,IF(OR(RA02!$F$72=0,RA02!$F$72=1),0,1))</t>
  </si>
  <si>
    <t>X=IF(ISBLANK(RA02!$F$74),0,IF(OR(RA02!$F$74=0,RA02!$F$74=1),0,1))</t>
  </si>
  <si>
    <t>X=IF(ISBLANK(RA02!$I$81),0,IF(OR(RA02!$I$81=0,RA02!$I$81=1),0,1))</t>
  </si>
  <si>
    <t>X=IF(ISBLANK(RA02!$F$83),0,IF(OR(RA02!$F$83=0,RA02!$F$83=1),0,1))</t>
  </si>
  <si>
    <t>X=IF(ISBLANK(RA02!$G$83),0,IF(OR(RA02!$G$83=0,RA02!$G$83=1),0,1))</t>
  </si>
  <si>
    <t>X=IF(ISBLANK(RA02!$H$83),0,IF(OR(RA02!$H$83=0,RA02!$H$83=1),0,1))</t>
  </si>
  <si>
    <t>X=IF(ISBLANK(RA02!$I$83),0,IF(OR(RA02!$I$83=0,RA02!$I$83=1),0,1))</t>
  </si>
  <si>
    <t>X=IF(ISBLANK(RA02!$J$83),0,IF(OR(RA02!$J$83=0,RA02!$J$83=1),0,1))</t>
  </si>
  <si>
    <t>X=IF(ISBLANK(RA02!$K$83),0,IF(OR(RA02!$K$83=0,RA02!$K$83=1),0,1))</t>
  </si>
  <si>
    <t>X=IF(ISBLANK(RA02!$L$83),0,IF(OR(RA02!$L$83=0,RA02!$L$83=1),0,1))</t>
  </si>
  <si>
    <t>X=IF(ISBLANK(RA02!$M$83),0,IF(OR(RA02!$M$83=0,RA02!$M$83=1),0,1))</t>
  </si>
  <si>
    <t>X=IF(ISBLANK(RA02!$N$83),0,IF(OR(RA02!$N$83=0,RA02!$N$83=1),0,1))</t>
  </si>
  <si>
    <t>X=IF(ISBLANK(RA02!$O$83),0,IF(OR(RA02!$O$83=0,RA02!$O$83=1),0,1))</t>
  </si>
  <si>
    <t>X=IF(ISBLANK(RA02!$F$85),0,IF(OR(RA02!$F$85=0,RA02!$F$85=1),0,1))</t>
  </si>
  <si>
    <t>X=IF(ISBLANK(RA02!$G$85),0,IF(OR(RA02!$G$85=0,RA02!$G$85=1),0,1))</t>
  </si>
  <si>
    <t>X=IF(ISBLANK(RA02!$F$86),0,IF(OR(RA02!$F$86=0,RA02!$F$86=1),0,1))</t>
  </si>
  <si>
    <t>X=IF(ISBLANK(RA02!$F$89),0,IF(OR(RA02!$F$89=0,RA02!$F$89=1),0,1))</t>
  </si>
  <si>
    <t>X=IF(ISBLANK(RA02!$G$89),0,IF(OR(RA02!$G$89=0,RA02!$G$89=1),0,1))</t>
  </si>
  <si>
    <t>X=IF(ISBLANK(RA02!$F$91),0,IF(OR(RA02!$F$91=0,RA02!$F$91=1),0,1))</t>
  </si>
  <si>
    <t>X=IF(ISBLANK(RA02!$G$91),0,IF(OR(RA02!$G$91=0,RA02!$G$91=1),0,1))</t>
  </si>
  <si>
    <t>X=IF(ISBLANK(RA02!$H$91),0,IF(OR(RA02!$H$91=0,RA02!$H$91=1),0,1))</t>
  </si>
  <si>
    <t>X=IF(ISBLANK(RA02!$F$94),0,IF(OR(RA02!$F$94=1,RA02!$F$94=2,RA02!$F$94=3),0,1))</t>
  </si>
  <si>
    <t>X=IF(ISBLANK(RA02!$F$95),0,IF(OR(RA02!$F$95=1,RA02!$F$95=2,RA02!$F$95=3),0,1))</t>
  </si>
  <si>
    <t>X=IF(ISBLANK(RA02!$F$98),0,IF(OR(RA02!$F$98=1,RA02!$F$98=2,RA02!$F$98=3,RA02!$F$98=4),0,1))</t>
  </si>
  <si>
    <t>X=IF(ISBLANK(RA02!$F$102),0,IF(OR(RA02!$F$102=0,RA02!$F$102=1),0,1))</t>
  </si>
  <si>
    <t>X=IF(ISBLANK(RA02!$F$103),0,IF(OR(RA02!$F$103=0,RA02!$F$103=1),0,1))</t>
  </si>
  <si>
    <t>X=IF(ISBLANK(RA02!$F$105),0,IF(OR(RA02!$F$105=0,RA02!$F$105=1),0,1))</t>
  </si>
  <si>
    <t>X=IF(ISBLANK(RA02!$F$106),0,IF(OR(RA02!$F$106=0,RA02!$F$106=1),0,1))</t>
  </si>
  <si>
    <t>X=IF(ISBLANK(RA02!$F$107),0,IF(OR(RA02!$F$107=0,RA02!$F$107=1),0,1))</t>
  </si>
  <si>
    <t>X=IF(ISBLANK(RA03!$G$60),0,IF(OR(RA03!$G$60=0,RA03!$G$60=1),0,1))</t>
  </si>
  <si>
    <t>X=IF(ISBLANK(RA03!$H$60),0,IF(OR(RA03!$H$60=0,RA03!$H$60=1),0,1))</t>
  </si>
  <si>
    <t>X=IF(ISBLANK(RA03!$I$60),0,IF(OR(RA03!$I$60=0,RA03!$I$60=1),0,1))</t>
  </si>
  <si>
    <t>X=IF(ISBLANK(RA03!$J$60),0,IF(OR(RA03!$J$60=0,RA03!$J$60=1),0,1))</t>
  </si>
  <si>
    <t>X=IF(ISBLANK(RA03!$K$60),0,IF(OR(RA03!$K$60=0,RA03!$K$60=1),0,1))</t>
  </si>
  <si>
    <t>X=IF(ISBLANK(RA03!$L$60),0,IF(OR(RA03!$L$60=0,RA03!$L$60=1),0,1))</t>
  </si>
  <si>
    <t>X=IF(ISBLANK(RA03!$F$66),0,IF(OR(RA03!$F$66=0,RA03!$F$66=1),0,1))</t>
  </si>
  <si>
    <t>X=IF(ISBLANK(RA03!$F$75),0,IF(OR(RA03!$F$75=0,RA03!$F$75=1),0,1))</t>
  </si>
  <si>
    <t>X=IF(ISBLANK(RA03!$G$75),0,IF(OR(RA03!$G$75=0,RA03!$G$75=1),0,1))</t>
  </si>
  <si>
    <t>X=IF(ISBLANK(RA03!$H$75),0,IF(OR(RA03!$H$75=0,RA03!$H$75=1),0,1))</t>
  </si>
  <si>
    <t>X=IF(ISBLANK(RA03!$I$75),0,IF(OR(RA03!$I$75=0,RA03!$I$75=1),0,1))</t>
  </si>
  <si>
    <t>X=IF(ISBLANK(RA03!$J$75),0,IF(OR(RA03!$J$75=0,RA03!$J$75=1),0,1))</t>
  </si>
  <si>
    <t>X=IF(ISBLANK(RA03!$K$75),0,IF(OR(RA03!$K$75=0,RA03!$K$75=1),0,1))</t>
  </si>
  <si>
    <t>X=IF(ISBLANK(RA03!$F$76),0,IF(OR(RA03!$F$76=0,RA03!$F$76=1),0,1))</t>
  </si>
  <si>
    <t>X=IF(ISBLANK(RA03!$F$78),0,IF(OR(RA03!$F$78=0,RA03!$F$78=1),0,1))</t>
  </si>
  <si>
    <t>X=IF(ISBLANK(RA03!$F$80),0,IF(OR(RA03!$F$80=0,RA03!$F$80=1),0,1))</t>
  </si>
  <si>
    <t>X=IF(ISBLANK(RA03!$F$88),0,IF(OR(RA03!$F$88=0,RA03!$F$88=1),0,1))</t>
  </si>
  <si>
    <t>X=IF(ISBLANK(RA03!$G$88),0,IF(OR(RA03!$G$88=0,RA03!$G$88=1),0,1))</t>
  </si>
  <si>
    <t>X=IF(ISBLANK(RA03!$H$88),0,IF(OR(RA03!$H$88=0,RA03!$H$88=1),0,1))</t>
  </si>
  <si>
    <t>X=IF(ISBLANK(RA03!$I$88),0,IF(OR(RA03!$I$88=0,RA03!$I$88=1),0,1))</t>
  </si>
  <si>
    <t>X=IF(ISBLANK(RA03!$F$90),0,IF(OR(RA03!$F$90=0,RA03!$F$90=1),0,1))</t>
  </si>
  <si>
    <t>X=IF(ISBLANK(RA03!$G$90),0,IF(OR(RA03!$G$90=0,RA03!$G$90=1),0,1))</t>
  </si>
  <si>
    <t>X=IF(ISBLANK(RA03!$H$90),0,IF(OR(RA03!$H$90=0,RA03!$H$90=1),0,1))</t>
  </si>
  <si>
    <t>X=IF(ISBLANK(RA03!$I$90),0,IF(OR(RA03!$I$90=0,RA03!$I$90=1),0,1))</t>
  </si>
  <si>
    <t>X=IF(ISBLANK(RA03!$J$90),0,IF(OR(RA03!$J$90=0,RA03!$J$90=1),0,1))</t>
  </si>
  <si>
    <t>X=IF(ISBLANK(RA03!$K$90),0,IF(OR(RA03!$K$90=0,RA03!$K$90=1),0,1))</t>
  </si>
  <si>
    <t>X=IF(ISBLANK(RA03!$L$90),0,IF(OR(RA03!$L$90=0,RA03!$L$90=1),0,1))</t>
  </si>
  <si>
    <t>X=IF(ISBLANK(RA03!$M$90),0,IF(OR(RA03!$M$90=0,RA03!$M$90=1),0,1))</t>
  </si>
  <si>
    <t>X=IF(ISBLANK(RA03!$N$90),0,IF(OR(RA03!$N$90=0,RA03!$N$90=1),0,1))</t>
  </si>
  <si>
    <t>X=IF(ISBLANK(RA03!$O$90),0,IF(OR(RA03!$O$90=0,RA03!$O$90=1),0,1))</t>
  </si>
  <si>
    <t>X=IF(ISBLANK(RA03!$F$92),0,IF(OR(RA03!$F$92=0,RA03!$F$92=1),0,1))</t>
  </si>
  <si>
    <t>X=IF(ISBLANK(RA03!$G$92),0,IF(OR(RA03!$G$92=0,RA03!$G$92=1),0,1))</t>
  </si>
  <si>
    <t>X=IF(ISBLANK(RA03!$H$92),0,IF(OR(RA03!$H$92=0,RA03!$H$92=1),0,1))</t>
  </si>
  <si>
    <t>X=IF(ISBLANK(RA03!$I$92),0,IF(OR(RA03!$I$92=0,RA03!$I$92=1),0,1))</t>
  </si>
  <si>
    <t>X=IF(ISBLANK(RA03!$J$92),0,IF(OR(RA03!$J$92=0,RA03!$J$92=1),0,1))</t>
  </si>
  <si>
    <t>X=IF(ISBLANK(RA03!$K$92),0,IF(OR(RA03!$K$92=0,RA03!$K$92=1),0,1))</t>
  </si>
  <si>
    <t>X=IF(ISBLANK(RA03!$F$94),0,IF(OR(RA03!$F$94=0,RA03!$F$94=1),0,1))</t>
  </si>
  <si>
    <t>X=IF(ISBLANK(RA03!$G$94),0,IF(OR(RA03!$G$94=0,RA03!$G$94=1),0,1))</t>
  </si>
  <si>
    <t>X=IF(ISBLANK(RA03!$H$94),0,IF(OR(RA03!$H$94=0,RA03!$H$94=1),0,1))</t>
  </si>
  <si>
    <t>X=IF(ISBLANK(RA03!$I$94),0,IF(OR(RA03!$I$94=0,RA03!$I$94=1),0,1))</t>
  </si>
  <si>
    <t>X=IF(ISBLANK(RA03!$J$94),0,IF(OR(RA03!$J$94=0,RA03!$J$94=1),0,1))</t>
  </si>
  <si>
    <t>X=IF(ISBLANK(RA03!$K$94),0,IF(OR(RA03!$K$94=0,RA03!$K$94=1),0,1))</t>
  </si>
  <si>
    <t>X=IF(ISBLANK(RA03!$F$96),0,IF(OR(RA03!$F$96=0,RA03!$F$96=1),0,1))</t>
  </si>
  <si>
    <t>X=IF(ISBLANK(RA03!$G$96),0,IF(OR(RA03!$G$96=0,RA03!$G$96=1),0,1))</t>
  </si>
  <si>
    <t>X=IF(ISBLANK(RA03!$F$97),0,IF(OR(RA03!$F$97=0,RA03!$F$97=1),0,1))</t>
  </si>
  <si>
    <t>X=IF(ISBLANK(RA03!$F$100),0,IF(OR(RA03!$F$100=0,RA03!$F$100=1),0,1))</t>
  </si>
  <si>
    <t>X=IF(ISBLANK(RA03!$G$100),0,IF(OR(RA03!$G$100=0,RA03!$G$100=1),0,1))</t>
  </si>
  <si>
    <t>X=IF(ISBLANK(RA03!$F$102),0,IF(OR(RA03!$F$102=0,RA03!$F$102=1),0,1))</t>
  </si>
  <si>
    <t>X=IF(ISBLANK(RA03!$G$102),0,IF(OR(RA03!$G$102=0,RA03!$G$102=1),0,1))</t>
  </si>
  <si>
    <t>X=IF(ISBLANK(RA03!$H$102),0,IF(OR(RA03!$H$102=0,RA03!$H$102=1),0,1))</t>
  </si>
  <si>
    <t>X=IF(ISBLANK(RA03!$G$104),0,IF(OR(RA03!$G$104=0,RA03!$G$104=1),0,1))</t>
  </si>
  <si>
    <t>X=IF(ISBLANK(RA03!$H$104),0,IF(OR(RA03!$H$104=0,RA03!$H$104=1),0,1))</t>
  </si>
  <si>
    <t>X=IF(ISBLANK(RA03!$I$104),0,IF(OR(RA03!$I$104=0,RA03!$I$104=1),0,1))</t>
  </si>
  <si>
    <t>X=IF(ISBLANK(RA03!$G$106),0,IF(OR(RA03!$G$106=0,RA03!$G$106=1),0,1))</t>
  </si>
  <si>
    <t>X=IF(ISBLANK(RA03!$H$106),0,IF(OR(RA03!$H$106=0,RA03!$H$106=1),0,1))</t>
  </si>
  <si>
    <t>X=IF(ISBLANK(RA03!$I$106),0,IF(OR(RA03!$I$106=0,RA03!$I$106=1),0,1))</t>
  </si>
  <si>
    <t>X=IF(ISBLANK(RA03!$J$106),0,IF(OR(RA03!$J$106=0,RA03!$J$106=1),0,1))</t>
  </si>
  <si>
    <t>X=IF(ISBLANK(RA03!$K$106),0,IF(OR(RA03!$K$106=0,RA03!$K$106=1),0,1))</t>
  </si>
  <si>
    <t>X=IF(ISBLANK(RA03!$L$106),0,IF(OR(RA03!$L$106=0,RA03!$L$106=1),0,1))</t>
  </si>
  <si>
    <t>X=IF(ISBLANK(RA03!$M$106),0,IF(OR(RA03!$M$106=0,RA03!$M$106=1),0,1))</t>
  </si>
  <si>
    <t>X=IF(ISBLANK(RA03!$N$106),0,IF(OR(RA03!$N$106=0,RA03!$N$106=1),0,1))</t>
  </si>
  <si>
    <t>X=IF(ISBLANK(RA03!$O$106),0,IF(OR(RA03!$O$106=0,RA03!$O$106=1),0,1))</t>
  </si>
  <si>
    <t>X=IF(ISBLANK(RA03!$F$109),0,IF(OR(RA03!$F$109=1,RA03!$F$109=2,RA03!$F$109=3),0,1))</t>
  </si>
  <si>
    <t>X=IF(ISBLANK(RA03!$F$111),0,IF(OR(RA03!$F$111=0,RA03!$F$111=1),0,1))</t>
  </si>
  <si>
    <t>X=IF(ISBLANK(RA03!$F$112),0,IF(OR(RA03!$F$112=1,RA03!$F$112=2,RA03!$F$112=3,RA03!$F$112=4),0,1))</t>
  </si>
  <si>
    <t>X=IF(ISBLANK(RA03!$F$116),0,IF(OR(RA03!$F$116=0,RA03!$F$116=1),0,1))</t>
  </si>
  <si>
    <t>X=IF(ISBLANK(RA03!$F$117),0,IF(OR(RA03!$F$117=0,RA03!$F$117=1),0,1))</t>
  </si>
  <si>
    <t>X=IF(ISBLANK(RA03!$F$119),0,IF(OR(RA03!$F$119=0,RA03!$F$119=1),0,1))</t>
  </si>
  <si>
    <t>X=IF(ISBLANK(RA03!$F$120),0,IF(OR(RA03!$F$120=0,RA03!$F$120=1),0,1))</t>
  </si>
  <si>
    <t>X=IF(ISBLANK(RA03!$F$121),0,IF(OR(RA03!$F$121=0,RA03!$F$121=1),0,1))</t>
  </si>
  <si>
    <t>X=IF(ISBLANK(RA04!$F$56),0,IF(OR(RA04!$F$56=0,RA04!$F$56=1),0,1))</t>
  </si>
  <si>
    <t>X=IF(ISBLANK(RA04!$F$62),0,IF(OR(RA04!$F$62=0,RA04!$F$62=1),0,1))</t>
  </si>
  <si>
    <t>X=IF(ISBLANK(RA04!$G$72),0,IF(OR(RA04!$G$72=0,RA04!$G$72=1),0,1))</t>
  </si>
  <si>
    <t>X=IF(ISBLANK(RA04!$H$72),0,IF(OR(RA04!$H$72=0,RA04!$H$72=1),0,1))</t>
  </si>
  <si>
    <t>X=IF(ISBLANK(RA04!$I$72),0,IF(OR(RA04!$I$72=0,RA04!$I$72=1),0,1))</t>
  </si>
  <si>
    <t>X=IF(ISBLANK(RA04!$J$72),0,IF(OR(RA04!$J$72=0,RA04!$J$72=1),0,1))</t>
  </si>
  <si>
    <t>X=IF(ISBLANK(RA04!$K$72),0,IF(OR(RA04!$K$72=0,RA04!$K$72=1),0,1))</t>
  </si>
  <si>
    <t>X=IF(ISBLANK(RA04!$F$77),0,IF(OR(RA04!$F$77=0,RA04!$F$77=1),0,1))</t>
  </si>
  <si>
    <t>X=IF(ISBLANK(RA04!$F$78),0,IF(OR(RA04!$F$78=0,RA04!$F$78=1),0,1))</t>
  </si>
  <si>
    <t>X=IF(ISBLANK(RA04!$G$85),0,IF(OR(RA04!$G$85=0,RA04!$G$85=1),0,1))</t>
  </si>
  <si>
    <t>X=IF(ISBLANK(RA04!$H$85),0,IF(OR(RA04!$H$85=0,RA04!$H$85=1),0,1))</t>
  </si>
  <si>
    <t>X=IF(ISBLANK(RA04!$I$85),0,IF(OR(RA04!$I$85=0,RA04!$I$85=1),0,1))</t>
  </si>
  <si>
    <t>X=IF(ISBLANK(RA04!$H$87),0,IF(OR(RA04!$H$87=0,RA04!$H$87=1),0,1))</t>
  </si>
  <si>
    <t>X=IF(ISBLANK(RA04!$I$87),0,IF(OR(RA04!$I$87=0,RA04!$I$87=1),0,1))</t>
  </si>
  <si>
    <t>X=IF(ISBLANK(RA04!$J$87),0,IF(OR(RA04!$J$87=0,RA04!$J$87=1),0,1))</t>
  </si>
  <si>
    <t>X=IF(ISBLANK(RA04!$K$87),0,IF(OR(RA04!$K$87=0,RA04!$K$87=1),0,1))</t>
  </si>
  <si>
    <t>X=IF(ISBLANK(RA04!$L$87),0,IF(OR(RA04!$L$87=0,RA04!$L$87=1),0,1))</t>
  </si>
  <si>
    <t>X=IF(ISBLANK(RA04!$M$87),0,IF(OR(RA04!$M$87=0,RA04!$M$87=1),0,1))</t>
  </si>
  <si>
    <t>X=IF(ISBLANK(RA04!$N$87),0,IF(OR(RA04!$N$87=0,RA04!$N$87=1),0,1))</t>
  </si>
  <si>
    <t>X=IF(ISBLANK(RA04!$O$87),0,IF(OR(RA04!$O$87=0,RA04!$O$87=1),0,1))</t>
  </si>
  <si>
    <t>X=IF(ISBLANK(RA04!$F$91),0,IF(OR(RA04!$F$91=0,RA04!$F$91=1),0,1))</t>
  </si>
  <si>
    <t>X=IF(ISBLANK(RA04!$F$93),0,IF(OR(RA04!$F$93=0,RA04!$F$93=1),0,1))</t>
  </si>
  <si>
    <t>X=IF(ISBLANK(RA04!$G$93),0,IF(OR(RA04!$G$93=0,RA04!$G$93=1),0,1))</t>
  </si>
  <si>
    <t>X=IF(ISBLANK(RA04!$F$95),0,IF(OR(RA04!$F$95=0,RA04!$F$95=1),0,1))</t>
  </si>
  <si>
    <t>X=IF(ISBLANK(RA04!$G$95),0,IF(OR(RA04!$G$95=0,RA04!$G$95=1),0,1))</t>
  </si>
  <si>
    <t>X=IF(ISBLANK(RA04!$H$95),0,IF(OR(RA04!$H$95=0,RA04!$H$95=1),0,1))</t>
  </si>
  <si>
    <t>X=IF(ISBLANK(RA04!$F$96),0,IF(OR(RA04!$F$96=0,RA04!$F$96=1),0,1))</t>
  </si>
  <si>
    <t>X=IF(ISBLANK(RA04!$F$99),0,IF(OR(RA04!$F$99=1,RA04!$F$99=2,RA04!$F$99=3),0,1))</t>
  </si>
  <si>
    <t>X=IF(ISBLANK(RA04!$F$100),0,IF(OR(RA04!$F$100=1,RA04!$F$100=2,RA04!$F$100=3),0,1))</t>
  </si>
  <si>
    <t>X=IF(ISBLANK(RA04!$F$103),0,IF(OR(RA04!$F$103=0,RA04!$F$103=1),0,1))</t>
  </si>
  <si>
    <t>X=IF(ISBLANK(RA04!$F$105),0,IF(OR(RA04!$F$105=0,RA04!$F$105=1),0,1))</t>
  </si>
  <si>
    <t>X=IF(ISBLANK(RA04!$F$106),0,IF(OR(RA04!$F$106=0,RA04!$F$106=1),0,1))</t>
  </si>
  <si>
    <t>X=IF(ISBLANK(RA04!$F$107),0,IF(OR(RA04!$F$107=0,RA04!$F$107=1),0,1))</t>
  </si>
  <si>
    <t>X=IF(ISBLANK(RA05!$F$48),0,IF(OR(RA05!$F$48=0,RA05!$F$48=1),0,1))</t>
  </si>
  <si>
    <t>X=IF(ISBLANK(RA05!$F$53),0,IF(OR(RA05!$F$53=0,RA05!$F$53=1),0,1))</t>
  </si>
  <si>
    <t>X=IF(ISBLANK(RA05!$G$58),0,IF(OR(RA05!$G$58=0,RA05!$G$58=1),0,1))</t>
  </si>
  <si>
    <t>X=IF(ISBLANK(RA05!$H$58),0,IF(OR(RA05!$H$58=0,RA05!$H$58=1),0,1))</t>
  </si>
  <si>
    <t>X=IF(ISBLANK(RA05!$I$58),0,IF(OR(RA05!$I$58=0,RA05!$I$58=1),0,1))</t>
  </si>
  <si>
    <t>X=IF(ISBLANK(RA05!$J$58),0,IF(OR(RA05!$J$58=0,RA05!$J$58=1),0,1))</t>
  </si>
  <si>
    <t>X=IF(ISBLANK(RA05!$K$58),0,IF(OR(RA05!$K$58=0,RA05!$K$58=1),0,1))</t>
  </si>
  <si>
    <t>X=IF(ISBLANK(RA05!$F$63),0,IF(OR(RA05!$F$63=0,RA05!$F$63=1),0,1))</t>
  </si>
  <si>
    <t>X=IF(ISBLANK(RA05!$F$64),0,IF(OR(RA05!$F$64=0,RA05!$F$64=1),0,1))</t>
  </si>
  <si>
    <t>X=IF(ISBLANK(RA05!$G$71),0,IF(OR(RA05!$G$71=0,RA05!$G$71=1),0,1))</t>
  </si>
  <si>
    <t>X=IF(ISBLANK(RA05!$H$71),0,IF(OR(RA05!$H$71=0,RA05!$H$71=1),0,1))</t>
  </si>
  <si>
    <t>X=IF(ISBLANK(RA05!$I$71),0,IF(OR(RA05!$I$71=0,RA05!$I$71=1),0,1))</t>
  </si>
  <si>
    <t>X=IF(ISBLANK(RA05!$J$73),0,IF(OR(RA05!$J$73=0,RA05!$J$73=1),0,1))</t>
  </si>
  <si>
    <t>X=IF(ISBLANK(RA05!$K$73),0,IF(OR(RA05!$K$73=0,RA05!$K$73=1),0,1))</t>
  </si>
  <si>
    <t>X=IF(ISBLANK(RA05!$L$73),0,IF(OR(RA05!$L$73=0,RA05!$L$73=1),0,1))</t>
  </si>
  <si>
    <t>X=IF(ISBLANK(RA05!$M$73),0,IF(OR(RA05!$M$73=0,RA05!$M$73=1),0,1))</t>
  </si>
  <si>
    <t>X=IF(ISBLANK(RA05!$N$73),0,IF(OR(RA05!$N$73=0,RA05!$N$73=1),0,1))</t>
  </si>
  <si>
    <t>X=IF(ISBLANK(RA05!$O$73),0,IF(OR(RA05!$O$73=0,RA05!$O$73=1),0,1))</t>
  </si>
  <si>
    <t>X=IF(ISBLANK(RA05!$F$76),0,IF(OR(RA05!$F$76=0,RA05!$F$76=1),0,1))</t>
  </si>
  <si>
    <t>X=IF(ISBLANK(RA05!$F$79),0,IF(OR(RA05!$F$79=0,RA05!$F$79=1),0,1))</t>
  </si>
  <si>
    <t>X=IF(ISBLANK(RA05!$G$79),0,IF(OR(RA05!$G$79=0,RA05!$G$79=1),0,1))</t>
  </si>
  <si>
    <t>X=IF(ISBLANK(RA05!$H$79),0,IF(OR(RA05!$H$79=0,RA05!$H$79=1),0,1))</t>
  </si>
  <si>
    <t>X=IF(ISBLANK(RA05!$I$79),0,IF(OR(RA05!$I$79=0,RA05!$I$79=1),0,1))</t>
  </si>
  <si>
    <t>X=IF(ISBLANK(RA05!$F$81),0,IF(OR(RA05!$F$81=0,RA05!$F$81=1),0,1))</t>
  </si>
  <si>
    <t>X=IF(ISBLANK(RA05!$G$81),0,IF(OR(RA05!$G$81=0,RA05!$G$81=1),0,1))</t>
  </si>
  <si>
    <t>X=IF(ISBLANK(RA05!$H$81),0,IF(OR(RA05!$H$81=0,RA05!$H$81=1),0,1))</t>
  </si>
  <si>
    <t>X=IF(ISBLANK(RA05!$F$83),0,IF(OR(RA05!$F$83=0,RA05!$F$83=1),0,1))</t>
  </si>
  <si>
    <t>X=IF(ISBLANK(RA05!$G$83),0,IF(OR(RA05!$G$83=0,RA05!$G$83=1),0,1))</t>
  </si>
  <si>
    <t>X=IF(ISBLANK(RA05!$H$83),0,IF(OR(RA05!$H$83=0,RA05!$H$83=1),0,1))</t>
  </si>
  <si>
    <t>X=IF(ISBLANK(RA05!$F$86),0,IF(OR(RA05!$F$86=1,RA05!$F$86=2,RA05!$F$86=3),0,1))</t>
  </si>
  <si>
    <t>X=IF(ISBLANK(RA05!$F$87),0,IF(OR(RA05!$F$87=1,RA05!$F$87=2,RA05!$F$87=3),0,1))</t>
  </si>
  <si>
    <t>X=IF(ISBLANK(RA05!$F$90),0,IF(OR(RA05!$F$90=0,RA05!$F$90=1),0,1))</t>
  </si>
  <si>
    <t>X=IF(ISBLANK(RA05!$F$92),0,IF(OR(RA05!$F$92=0,RA05!$F$92=1),0,1))</t>
  </si>
  <si>
    <t>X=IF(ISBLANK(RA05!$F$93),0,IF(OR(RA05!$F$93=0,RA05!$F$93=1),0,1))</t>
  </si>
  <si>
    <t>X=IF(ISBLANK(RA05!$F$94),0,IF(OR(RA05!$F$94=0,RA05!$F$94=1),0,1))</t>
  </si>
  <si>
    <t>X=IF(ISBLANK(RA07!$F$52),0,IF(OR(RA07!$F$52=0,RA07!$F$52=1),0,1))</t>
  </si>
  <si>
    <t>X=IF(ISBLANK(RA07!$F$56),0,IF(OR(RA07!$F$56=0,RA07!$F$56=1),0,1))</t>
  </si>
  <si>
    <t>X=IF(ISBLANK(RA07!$G$60),0,IF(OR(RA07!$G$60=0,RA07!$G$60=1),0,1))</t>
  </si>
  <si>
    <t>X=IF(ISBLANK(RA07!$H$60),0,IF(OR(RA07!$H$60=0,RA07!$H$60=1),0,1))</t>
  </si>
  <si>
    <t>X=IF(ISBLANK(RA07!$I$60),0,IF(OR(RA07!$I$60=0,RA07!$I$60=1),0,1))</t>
  </si>
  <si>
    <t>X=IF(ISBLANK(RA07!$J$60),0,IF(OR(RA07!$J$60=0,RA07!$J$60=1),0,1))</t>
  </si>
  <si>
    <t>X=IF(ISBLANK(RA07!$K$60),0,IF(OR(RA07!$K$60=0,RA07!$K$60=1),0,1))</t>
  </si>
  <si>
    <t>X=IF(ISBLANK(RA07!$F$65),0,IF(OR(RA07!$F$65=0,RA07!$F$65=1),0,1))</t>
  </si>
  <si>
    <t>X=IF(ISBLANK(RA07!$F$66),0,IF(OR(RA07!$F$66=0,RA07!$F$66=1),0,1))</t>
  </si>
  <si>
    <t>X=IF(ISBLANK(RA07!$G$73),0,IF(OR(RA07!$G$73=0,RA07!$G$73=1),0,1))</t>
  </si>
  <si>
    <t>X=IF(ISBLANK(RA07!$H$73),0,IF(OR(RA07!$H$73=0,RA07!$H$73=1),0,1))</t>
  </si>
  <si>
    <t>X=IF(ISBLANK(RA07!$I$73),0,IF(OR(RA07!$I$73=0,RA07!$I$73=1),0,1))</t>
  </si>
  <si>
    <t>X=IF(ISBLANK(RA07!$H$75),0,IF(OR(RA07!$H$75=0,RA07!$H$75=1),0,1))</t>
  </si>
  <si>
    <t>X=IF(ISBLANK(RA07!$I$75),0,IF(OR(RA07!$I$75=0,RA07!$I$75=1),0,1))</t>
  </si>
  <si>
    <t>X=IF(ISBLANK(RA07!$J$75),0,IF(OR(RA07!$J$75=0,RA07!$J$75=1),0,1))</t>
  </si>
  <si>
    <t>X=IF(ISBLANK(RA07!$K$75),0,IF(OR(RA07!$K$75=0,RA07!$K$75=1),0,1))</t>
  </si>
  <si>
    <t>X=IF(ISBLANK(RA07!$L$75),0,IF(OR(RA07!$L$75=0,RA07!$L$75=1),0,1))</t>
  </si>
  <si>
    <t>X=IF(ISBLANK(RA07!$M$75),0,IF(OR(RA07!$M$75=0,RA07!$M$75=1),0,1))</t>
  </si>
  <si>
    <t>X=IF(ISBLANK(RA07!$N$75),0,IF(OR(RA07!$N$75=0,RA07!$N$75=1),0,1))</t>
  </si>
  <si>
    <t>X=IF(ISBLANK(RA07!$O$75),0,IF(OR(RA07!$O$75=0,RA07!$O$75=1),0,1))</t>
  </si>
  <si>
    <t>X=IF(ISBLANK(RA07!$F$78),0,IF(OR(RA07!$F$78=0,RA07!$F$78=1),0,1))</t>
  </si>
  <si>
    <t>X=IF(ISBLANK(RA07!$F$79),0,IF(OR(RA07!$F$79=0,RA07!$F$79=1),0,1))</t>
  </si>
  <si>
    <t>X=IF(ISBLANK(RA07!$F$81),0,IF(OR(RA07!$F$81=0,RA07!$F$81=1),0,1))</t>
  </si>
  <si>
    <t>X=IF(ISBLANK(RA07!$G$81),0,IF(OR(RA07!$G$81=0,RA07!$G$81=1),0,1))</t>
  </si>
  <si>
    <t>X=IF(ISBLANK(RA07!$G$83),0,IF(OR(RA07!$G$83=0,RA07!$G$83=1),0,1))</t>
  </si>
  <si>
    <t>X=IF(ISBLANK(RA07!$H$83),0,IF(OR(RA07!$H$83=0,RA07!$H$83=1),0,1))</t>
  </si>
  <si>
    <t>X=IF(ISBLANK(RA07!$F$86),0,IF(OR(RA07!$F$86=0,RA07!$F$86=1),0,1))</t>
  </si>
  <si>
    <t>X=IF(ISBLANK(RA07!$G$86),0,IF(OR(RA07!$G$86=0,RA07!$G$86=1),0,1))</t>
  </si>
  <si>
    <t>X=IF(ISBLANK(RA07!$F$87),0,IF(OR(RA07!$F$87=1,RA07!$F$87=2,RA07!$F$87=3),0,1))</t>
  </si>
  <si>
    <t>X=IF(ISBLANK(RA07!$F$89),0,IF(OR(RA07!$F$89=0,RA07!$F$89=1),0,1))</t>
  </si>
  <si>
    <t>X=IF(ISBLANK(RA07!$F$90),0,IF(OR(RA07!$F$90=1,RA07!$F$90=2,RA07!$F$90=3,RA07!$F$90=4),0,1))</t>
  </si>
  <si>
    <t>X=IF(ISBLANK(RA07!$F$94),0,IF(OR(RA07!$F$94=0,RA07!$F$94=1),0,1))</t>
  </si>
  <si>
    <t>X=IF(ISBLANK(RA07!$F$98),0,IF(OR(RA07!$F$98=1,RA07!$F$98=2,RA07!$F$98=3),0,1))</t>
  </si>
  <si>
    <t>X=IF(ISBLANK(RA07!$F$99),0,IF(OR(RA07!$F$99=1,RA07!$F$99=2,RA07!$F$99=3),0,1))</t>
  </si>
  <si>
    <t>X=IF(ISBLANK(RA07!$F$100),0,IF(OR(RA07!$F$100=1,RA07!$F$100=2,RA07!$F$100=3),0,1))</t>
  </si>
  <si>
    <t>X=RA01!$F$64</t>
  </si>
  <si>
    <t>X=RA01!$F$67</t>
  </si>
  <si>
    <t>X=RA01!$F$68</t>
  </si>
  <si>
    <t>X=RA01!$G$75</t>
  </si>
  <si>
    <t>X=RA01!$H$75</t>
  </si>
  <si>
    <t>X=RA01!$I$75</t>
  </si>
  <si>
    <t>X=RA01!$J$75</t>
  </si>
  <si>
    <t>X=RA01!$K$75</t>
  </si>
  <si>
    <t>X=RA01!$F$76</t>
  </si>
  <si>
    <t>X=RA01!$F$77</t>
  </si>
  <si>
    <t>X=RA01!$F$78</t>
  </si>
  <si>
    <t>X=RA01!$F$79</t>
  </si>
  <si>
    <t>X=RA01!$F$81</t>
  </si>
  <si>
    <t>X=RA01!$I$88</t>
  </si>
  <si>
    <t>X=RA01!$F$90</t>
  </si>
  <si>
    <t>X=RA01!$G$90</t>
  </si>
  <si>
    <t>X=RA01!$H$90</t>
  </si>
  <si>
    <t>X=RA01!$I$90</t>
  </si>
  <si>
    <t>X=RA01!$J$90</t>
  </si>
  <si>
    <t>X=RA01!$K$90</t>
  </si>
  <si>
    <t>X=RA01!$L$90</t>
  </si>
  <si>
    <t>X=RA01!$M$90</t>
  </si>
  <si>
    <t>X=RA01!$N$90</t>
  </si>
  <si>
    <t>X=RA01!$O$90</t>
  </si>
  <si>
    <t>X=RA01!$G$92</t>
  </si>
  <si>
    <t>X=RA01!$F$94</t>
  </si>
  <si>
    <t>X=RA01!$G$96</t>
  </si>
  <si>
    <t>X=RA01!$F$98</t>
  </si>
  <si>
    <t>X=RA01!$G$98</t>
  </si>
  <si>
    <t>X=RA01!$H$98</t>
  </si>
  <si>
    <t>X'=OR(1,2,3)</t>
  </si>
  <si>
    <t>X=RA01!$F$105</t>
  </si>
  <si>
    <t>X=RA01!$F$106</t>
  </si>
  <si>
    <t>X'=OR(1,2,3,4)</t>
  </si>
  <si>
    <t>X=RA01!$F$110</t>
  </si>
  <si>
    <t>X=RA01!$F$112</t>
  </si>
  <si>
    <t>X=RA01!$F$113</t>
  </si>
  <si>
    <t>X=RA01!$F$114</t>
  </si>
  <si>
    <t>X=RA02!$F$52</t>
  </si>
  <si>
    <t>X=RA02!$F$55</t>
  </si>
  <si>
    <t>X=RA02!$F$60</t>
  </si>
  <si>
    <t>X=RA02!$G$68</t>
  </si>
  <si>
    <t>X=RA02!$H$68</t>
  </si>
  <si>
    <t>X=RA02!$I$68</t>
  </si>
  <si>
    <t>X=RA02!$J$68</t>
  </si>
  <si>
    <t>X=RA02!$K$68</t>
  </si>
  <si>
    <t>X=RA02!$F$69</t>
  </si>
  <si>
    <t>X=RA02!$F$70</t>
  </si>
  <si>
    <t>X=RA02!$F$71</t>
  </si>
  <si>
    <t>X=RA02!$F$72</t>
  </si>
  <si>
    <t>X=RA02!$F$74</t>
  </si>
  <si>
    <t>X=RA02!$I$81</t>
  </si>
  <si>
    <t>X=RA02!$F$83</t>
  </si>
  <si>
    <t>X=RA02!$G$83</t>
  </si>
  <si>
    <t>X=RA02!$H$83</t>
  </si>
  <si>
    <t>X=RA02!$I$83</t>
  </si>
  <si>
    <t>X=RA02!$J$83</t>
  </si>
  <si>
    <t>X=RA02!$K$83</t>
  </si>
  <si>
    <t>X=RA02!$L$83</t>
  </si>
  <si>
    <t>X=RA02!$M$83</t>
  </si>
  <si>
    <t>X=RA02!$N$83</t>
  </si>
  <si>
    <t>X=RA02!$O$83</t>
  </si>
  <si>
    <t>X=RA02!$G$85</t>
  </si>
  <si>
    <t>X=RA02!$F$86</t>
  </si>
  <si>
    <t>X=RA02!$F$89</t>
  </si>
  <si>
    <t>X=RA02!$G$89</t>
  </si>
  <si>
    <t>X=RA02!$F$91</t>
  </si>
  <si>
    <t>X=RA02!$G$91</t>
  </si>
  <si>
    <t>X=RA02!$H$91</t>
  </si>
  <si>
    <t>X=RA02!$F$94</t>
  </si>
  <si>
    <t>X=RA02!$F$98</t>
  </si>
  <si>
    <t>X=RA02!$F$102</t>
  </si>
  <si>
    <t>X=RA02!$F$103</t>
  </si>
  <si>
    <t>X=RA02!$F$105</t>
  </si>
  <si>
    <t>X=RA02!$F$106</t>
  </si>
  <si>
    <t>X=RA02!$F$107</t>
  </si>
  <si>
    <t>X=RA03!$G$60</t>
  </si>
  <si>
    <t>X=RA03!$H$60</t>
  </si>
  <si>
    <t>X=RA03!$I$60</t>
  </si>
  <si>
    <t>X=RA03!$J$60</t>
  </si>
  <si>
    <t>X=RA03!$K$60</t>
  </si>
  <si>
    <t>X=RA03!$L$60</t>
  </si>
  <si>
    <t>X=RA03!$F$66</t>
  </si>
  <si>
    <t>X=RA03!$F$75</t>
  </si>
  <si>
    <t>X=RA03!$G$75</t>
  </si>
  <si>
    <t>X=RA03!$H$75</t>
  </si>
  <si>
    <t>X=RA03!$I$75</t>
  </si>
  <si>
    <t>X=RA03!$J$75</t>
  </si>
  <si>
    <t>X=RA03!$K$75</t>
  </si>
  <si>
    <t>X=RA03!$F$76</t>
  </si>
  <si>
    <t>X=RA03!$F$78</t>
  </si>
  <si>
    <t>X=RA03!$F$80</t>
  </si>
  <si>
    <t>X=RA03!$F$88</t>
  </si>
  <si>
    <t>X=RA03!$G$88</t>
  </si>
  <si>
    <t>X=RA03!$H$88</t>
  </si>
  <si>
    <t>X=RA03!$I$88</t>
  </si>
  <si>
    <t>X=RA03!$F$90</t>
  </si>
  <si>
    <t>X=RA03!$G$90</t>
  </si>
  <si>
    <t>X=RA03!$H$90</t>
  </si>
  <si>
    <t>X=RA03!$I$90</t>
  </si>
  <si>
    <t>X=RA03!$J$90</t>
  </si>
  <si>
    <t>X=RA03!$K$90</t>
  </si>
  <si>
    <t>X=RA03!$L$90</t>
  </si>
  <si>
    <t>X=RA03!$M$90</t>
  </si>
  <si>
    <t>X=RA03!$N$90</t>
  </si>
  <si>
    <t>X=RA03!$O$90</t>
  </si>
  <si>
    <t>X=RA03!$F$92</t>
  </si>
  <si>
    <t>X=RA03!$G$92</t>
  </si>
  <si>
    <t>X=RA03!$H$92</t>
  </si>
  <si>
    <t>X=RA03!$I$92</t>
  </si>
  <si>
    <t>X=RA03!$J$92</t>
  </si>
  <si>
    <t>X=RA03!$K$92</t>
  </si>
  <si>
    <t>X=RA03!$F$94</t>
  </si>
  <si>
    <t>X=RA03!$G$94</t>
  </si>
  <si>
    <t>X=RA03!$H$94</t>
  </si>
  <si>
    <t>X=RA03!$I$94</t>
  </si>
  <si>
    <t>X=RA03!$J$94</t>
  </si>
  <si>
    <t>X=RA03!$K$94</t>
  </si>
  <si>
    <t>X=RA03!$G$96</t>
  </si>
  <si>
    <t>X=RA03!$F$97</t>
  </si>
  <si>
    <t>X=RA03!$F$100</t>
  </si>
  <si>
    <t>X=RA03!$G$100</t>
  </si>
  <si>
    <t>X=RA03!$F$102</t>
  </si>
  <si>
    <t>X=RA03!$G$102</t>
  </si>
  <si>
    <t>X=RA03!$H$102</t>
  </si>
  <si>
    <t>X=RA03!$G$104</t>
  </si>
  <si>
    <t>X=RA03!$H$104</t>
  </si>
  <si>
    <t>X=RA03!$I$104</t>
  </si>
  <si>
    <t>X=RA03!$G$106</t>
  </si>
  <si>
    <t>X=RA03!$H$106</t>
  </si>
  <si>
    <t>X=RA03!$I$106</t>
  </si>
  <si>
    <t>X=RA03!$J$106</t>
  </si>
  <si>
    <t>X=RA03!$K$106</t>
  </si>
  <si>
    <t>X=RA03!$L$106</t>
  </si>
  <si>
    <t>X=RA03!$M$106</t>
  </si>
  <si>
    <t>X=RA03!$N$106</t>
  </si>
  <si>
    <t>X=RA03!$O$106</t>
  </si>
  <si>
    <t>X=RA03!$F$109</t>
  </si>
  <si>
    <t>X=RA03!$F$111</t>
  </si>
  <si>
    <t>X=RA03!$F$112</t>
  </si>
  <si>
    <t>X=RA03!$F$116</t>
  </si>
  <si>
    <t>X=RA03!$F$117</t>
  </si>
  <si>
    <t>X=RA03!$F$119</t>
  </si>
  <si>
    <t>X=RA03!$F$120</t>
  </si>
  <si>
    <t>X=RA03!$F$121</t>
  </si>
  <si>
    <t>X=RA04!$F$56</t>
  </si>
  <si>
    <t>X=RA04!$F$62</t>
  </si>
  <si>
    <t>X=RA04!$G$72</t>
  </si>
  <si>
    <t>X=RA04!$H$72</t>
  </si>
  <si>
    <t>X=RA04!$I$72</t>
  </si>
  <si>
    <t>X=RA04!$J$72</t>
  </si>
  <si>
    <t>X=RA04!$K$72</t>
  </si>
  <si>
    <t>X=RA04!$F$77</t>
  </si>
  <si>
    <t>X=RA04!$F$78</t>
  </si>
  <si>
    <t>X=RA04!$G$85</t>
  </si>
  <si>
    <t>X=RA04!$H$85</t>
  </si>
  <si>
    <t>X=RA04!$I$85</t>
  </si>
  <si>
    <t>X=RA04!$H$87</t>
  </si>
  <si>
    <t>X=RA04!$I$87</t>
  </si>
  <si>
    <t>X=RA04!$J$87</t>
  </si>
  <si>
    <t>X=RA04!$K$87</t>
  </si>
  <si>
    <t>X=RA04!$L$87</t>
  </si>
  <si>
    <t>X=RA04!$M$87</t>
  </si>
  <si>
    <t>X=RA04!$N$87</t>
  </si>
  <si>
    <t>X=RA04!$O$87</t>
  </si>
  <si>
    <t>X=RA04!$F$91</t>
  </si>
  <si>
    <t>X=RA04!$G$93</t>
  </si>
  <si>
    <t>X=RA04!$F$95</t>
  </si>
  <si>
    <t>X=RA04!$G$95</t>
  </si>
  <si>
    <t>X=RA04!$H$95</t>
  </si>
  <si>
    <t>X=RA04!$F$96</t>
  </si>
  <si>
    <t>X=RA04!$F$103</t>
  </si>
  <si>
    <t>X=RA04!$F$105</t>
  </si>
  <si>
    <t>X=RA04!$F$106</t>
  </si>
  <si>
    <t>X=RA04!$F$107</t>
  </si>
  <si>
    <t>X=RA05!$F$48</t>
  </si>
  <si>
    <t>X=RA05!$F$53</t>
  </si>
  <si>
    <t>X=RA05!$G$58</t>
  </si>
  <si>
    <t>X=RA05!$H$58</t>
  </si>
  <si>
    <t>X=RA05!$I$58</t>
  </si>
  <si>
    <t>X=RA05!$J$58</t>
  </si>
  <si>
    <t>X=RA05!$K$58</t>
  </si>
  <si>
    <t>X=RA05!$F$63</t>
  </si>
  <si>
    <t>X=RA05!$F$64</t>
  </si>
  <si>
    <t>X=RA05!$G$71</t>
  </si>
  <si>
    <t>X=RA05!$H$71</t>
  </si>
  <si>
    <t>X=RA05!$I$71</t>
  </si>
  <si>
    <t>X=RA05!$J$73</t>
  </si>
  <si>
    <t>X=RA05!$K$73</t>
  </si>
  <si>
    <t>X=RA05!$L$73</t>
  </si>
  <si>
    <t>X=RA05!$M$73</t>
  </si>
  <si>
    <t>X=RA05!$N$73</t>
  </si>
  <si>
    <t>X=RA05!$O$73</t>
  </si>
  <si>
    <t>X=RA05!$F$76</t>
  </si>
  <si>
    <t>X=RA05!$F$79</t>
  </si>
  <si>
    <t>X=RA05!$G$79</t>
  </si>
  <si>
    <t>X=RA05!$H$79</t>
  </si>
  <si>
    <t>X=RA05!$I$79</t>
  </si>
  <si>
    <t>X=RA05!$G$81</t>
  </si>
  <si>
    <t>X=RA05!$H$81</t>
  </si>
  <si>
    <t>X=RA05!$F$83</t>
  </si>
  <si>
    <t>X=RA05!$G$83</t>
  </si>
  <si>
    <t>X=RA05!$H$83</t>
  </si>
  <si>
    <t>X=RA05!$F$90</t>
  </si>
  <si>
    <t>X=RA05!$F$92</t>
  </si>
  <si>
    <t>X=RA05!$F$93</t>
  </si>
  <si>
    <t>X=RA05!$F$94</t>
  </si>
  <si>
    <t>X=RA07!$F$52</t>
  </si>
  <si>
    <t>X=RA07!$F$56</t>
  </si>
  <si>
    <t>X=RA07!$G$60</t>
  </si>
  <si>
    <t>X=RA07!$H$60</t>
  </si>
  <si>
    <t>X=RA07!$I$60</t>
  </si>
  <si>
    <t>X=RA07!$J$60</t>
  </si>
  <si>
    <t>X=RA07!$K$60</t>
  </si>
  <si>
    <t>X=RA07!$F$65</t>
  </si>
  <si>
    <t>X=RA07!$F$66</t>
  </si>
  <si>
    <t>X=RA07!$G$73</t>
  </si>
  <si>
    <t>X=RA07!$H$73</t>
  </si>
  <si>
    <t>X=RA07!$I$73</t>
  </si>
  <si>
    <t>X=RA07!$H$75</t>
  </si>
  <si>
    <t>X=RA07!$I$75</t>
  </si>
  <si>
    <t>X=RA07!$J$75</t>
  </si>
  <si>
    <t>X=RA07!$K$75</t>
  </si>
  <si>
    <t>X=RA07!$L$75</t>
  </si>
  <si>
    <t>X=RA07!$M$75</t>
  </si>
  <si>
    <t>X=RA07!$N$75</t>
  </si>
  <si>
    <t>X=RA07!$O$75</t>
  </si>
  <si>
    <t>X=RA07!$F$78</t>
  </si>
  <si>
    <t>X=RA07!$F$79</t>
  </si>
  <si>
    <t>X=RA07!$G$81</t>
  </si>
  <si>
    <t>X=RA07!$G$83</t>
  </si>
  <si>
    <t>X=RA07!$H$83</t>
  </si>
  <si>
    <t>X=RA07!$F$86</t>
  </si>
  <si>
    <t>X=RA07!$G$86</t>
  </si>
  <si>
    <t>X=RA07!$F$87</t>
  </si>
  <si>
    <t>X=RA07!$F$89</t>
  </si>
  <si>
    <t>X=RA07!$F$90</t>
  </si>
  <si>
    <t>X=RA07!$F$98</t>
  </si>
  <si>
    <t>X=RA07!$F$99</t>
  </si>
  <si>
    <t>X=RA07!$F$100</t>
  </si>
  <si>
    <t>Högriskkunder vilkas kundkontrolluppgifter inte har uppdaterats under rapporteringsåret (privatkunder) (antal)</t>
  </si>
  <si>
    <t>Number of high-risk private customers whose due diligence information was not updated during the reporting year</t>
  </si>
  <si>
    <t>Högriskkunder vilkas kundkontrolluppgifter inte har uppdaterats under rapporteringsåret (företags- och organisationskunder) (antal)</t>
  </si>
  <si>
    <t>Number of high-risk corporate and institutional  customers whose due diligence information was not updated during the reporting year</t>
  </si>
  <si>
    <t>Handlingar som godkänts för första kontroll av identiteten</t>
  </si>
  <si>
    <t>Kundorderna i euro under rapporteringsåret (tEur)</t>
  </si>
  <si>
    <t>The amount of executed and transmited orders from customers in thousand euros.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</si>
  <si>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</si>
  <si>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</si>
  <si>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</si>
  <si>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</si>
  <si>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Penningförmedling – Sydasien (tEur)</t>
  </si>
  <si>
    <t>Penningförmedling – Sydostasien (tEur)</t>
  </si>
  <si>
    <t>Money remittance, total (EUR thousand)</t>
  </si>
  <si>
    <t>Money remittance – North Africa (EUR thousand)</t>
  </si>
  <si>
    <t>Money remittance – Sub-Saharan Africa (EUR thousand)</t>
  </si>
  <si>
    <t>Money remittance – Central Asia (EUR thousand)</t>
  </si>
  <si>
    <t>Money remittance – Western Asia (EUR thousand)</t>
  </si>
  <si>
    <t>Money remittance – Southern Asia (EUR thousand)</t>
  </si>
  <si>
    <t>Money remittance – South-East Asia (EUR thousand)</t>
  </si>
  <si>
    <t xml:space="preserve">Strong electronic identifier </t>
  </si>
  <si>
    <t>Are customers provided credit related to payment service?</t>
  </si>
  <si>
    <t>Tillhandahålls kunderna kredit i anslutning till betaltjänster?</t>
  </si>
  <si>
    <t>Beloppet av kundtillgångar som omfattas av kapitalförvaltning  (tEur)</t>
  </si>
  <si>
    <t>Amount of customer assets under wealth management  (EUR thousand)</t>
  </si>
  <si>
    <t>Beloppet av kundtillgångar som omfattas av konsultativ kapitalförvaltning (investeringsrådgivning) (tEur)</t>
  </si>
  <si>
    <t>Amount of customer assets under consultative wealth management (investment advice) (EUR thousand)</t>
  </si>
  <si>
    <t>Konsultoivan varainhoidon asiakasvarallisuuden määrä (sijoitusneuvonta) (tEur)</t>
  </si>
  <si>
    <t>27.9.2022</t>
  </si>
  <si>
    <t>Penningförmedling sammanlagt (tEur)</t>
  </si>
  <si>
    <t>1.0.4</t>
  </si>
  <si>
    <t>325</t>
  </si>
  <si>
    <t>Suurlähetystöt ja konsulipalveluja tarjoavat asiakkaat (kpl)</t>
  </si>
  <si>
    <t>2000</t>
  </si>
  <si>
    <t>Asiakkaat, jotka ovat YK:n ja/tai EU:n varojen jäädytyksen kohteena  (kpl)</t>
  </si>
  <si>
    <t>2010</t>
  </si>
  <si>
    <t>YK:n ja/tai EU:n varojen jäädytyksen kohteena olevien varojen arvo (tEUR)</t>
  </si>
  <si>
    <t>2020</t>
  </si>
  <si>
    <t>2030</t>
  </si>
  <si>
    <t xml:space="preserve">Iran </t>
  </si>
  <si>
    <t xml:space="preserve">Pohjois-Korea </t>
  </si>
  <si>
    <t xml:space="preserve">Syyria </t>
  </si>
  <si>
    <t>Valko-Venäjä</t>
  </si>
  <si>
    <t>2050</t>
  </si>
  <si>
    <t>Asiakkaat, joiden vakituinen osoite on laajamittaisten pakotteiden kohteena olevassa maassa (kpl)</t>
  </si>
  <si>
    <t>2060</t>
  </si>
  <si>
    <t>2065</t>
  </si>
  <si>
    <t>Asiakkaat, jotka ovat Venäjän kansalaisia tai asuvat Venäjällä ja joiden talletusten kokonaisarvo on  90 000 - 99 999 EUR (kpl)</t>
  </si>
  <si>
    <t>2100</t>
  </si>
  <si>
    <t>2110</t>
  </si>
  <si>
    <t>2120</t>
  </si>
  <si>
    <t>Asiakkaat, jotka ovat kansallisten jäädytysten kohteena (KRP-lista) (kpl)</t>
  </si>
  <si>
    <t>2130</t>
  </si>
  <si>
    <t>Kansallisten jäädytyspäätösten kohteena olevien  varojen arvo (tEUR)</t>
  </si>
  <si>
    <t>2140</t>
  </si>
  <si>
    <t>Asiakkaat, jotka ovat ns. sektoripakotteiden kohteena (EU) (kpl)</t>
  </si>
  <si>
    <t>2150</t>
  </si>
  <si>
    <t>Asiakkaat, joiden kotipaikan ja/tai pääasiallisen liiketoimintapaikan osoite on laajamittaisten pakotteiden kohteena olevassa maassa (kpl)</t>
  </si>
  <si>
    <t>2160</t>
  </si>
  <si>
    <t>Asiakkaat, jotka ovat Venäjälle sijoittautuneita ja joiden talletusten kokonaisarvo on 100 000 EUR tai enemmän (kpl)</t>
  </si>
  <si>
    <t>2165</t>
  </si>
  <si>
    <t>Asiakkaat, jotka ovat Venäjälle sijoittautuneita ja joiden talletusten kokonaisarvo  on 90 000- 99 999 EUR (kpl)</t>
  </si>
  <si>
    <t>2170</t>
  </si>
  <si>
    <t>Asiakkaat, jotka ovat Unionin ulkopuolelle sijoittautuneita ja joiden omistusoikeuksista enemmän kuin 50% on Venäjän kansalaisten tai Venäjällä asuvien henkilöiden omistuksessa ja joiden talletusten kokonaisarvo on 100 000 EUR tai enemmän (kpl)</t>
  </si>
  <si>
    <t>2175</t>
  </si>
  <si>
    <t>Asiakkaat, jotka ovat Unionin ulkopuolelle sijoittautuneita ja joiden omistusoikeuksista enemmän kuin 50% on Venäjän kansalaisten tai Venäjällä asuvien henkilöiden omistuksessa ja joiden talletusten kokonaisarvo  on 90 000–99 999 EUR (kpl)</t>
  </si>
  <si>
    <t>2190</t>
  </si>
  <si>
    <t>Selvittääkö yhtiö osana asiakkaan tuntemisen menettelyjä sitä, valmistaako, välittääkö tai myykö asiakas kaksikäyttötuotteita?</t>
  </si>
  <si>
    <t>Maksut ja transaktiot</t>
  </si>
  <si>
    <t>2200</t>
  </si>
  <si>
    <t>Jäädytetyt maksut/transaktiot (EU-pakotteet) (kpl)</t>
  </si>
  <si>
    <t>2210</t>
  </si>
  <si>
    <t>2220</t>
  </si>
  <si>
    <t>Jäädytetyt maksut/transaktiot (KRP-lista) (kpl)</t>
  </si>
  <si>
    <t>2230</t>
  </si>
  <si>
    <t>Jäädytetyt maksut/transaktiot (KRP-lista) ( tEUR)</t>
  </si>
  <si>
    <t>2240</t>
  </si>
  <si>
    <t>Henkilöasiakkaiden vastaanottamat maksut (tEUR)</t>
  </si>
  <si>
    <t>2245</t>
  </si>
  <si>
    <t>Henkilöasiakkaiden lähettämät maksut  (tEUR)</t>
  </si>
  <si>
    <t>2250</t>
  </si>
  <si>
    <t>Yritys- ja yhteisöasiakkaiden vastaanottamat maksut (tEUR)</t>
  </si>
  <si>
    <t>2255</t>
  </si>
  <si>
    <t>Yritys- ja yhteisöasiakkaiden lähettämät maksut  (tEUR)</t>
  </si>
  <si>
    <t>2300</t>
  </si>
  <si>
    <t>Onko yhtiöllä nimettynä henkilö, joka vastaa yhtiössä pakotteiden noudattamisen varmistamisen valvonnasta?</t>
  </si>
  <si>
    <t xml:space="preserve">Pakotteisiin liittyvät tehtävät </t>
  </si>
  <si>
    <t>Compliance-yksikössä</t>
  </si>
  <si>
    <t>2320</t>
  </si>
  <si>
    <t>Onko yhtiö laatinut tai päivittänyt toimintaperiaatteet pakotesääntelyn ja jäädyttämispäätösten noudattamisen varmistamiseksi viimeisen kahden vuoden aikana?</t>
  </si>
  <si>
    <t>2330</t>
  </si>
  <si>
    <t>Onko yhtiön johto hyväksynyt yhtiön pakotteita koskevat toimintaperiaatteet?</t>
  </si>
  <si>
    <t>2340</t>
  </si>
  <si>
    <t>Onko yhtiöllä käytännön toimintaohjeet varojen jäädyttämistä varten?</t>
  </si>
  <si>
    <t>2350</t>
  </si>
  <si>
    <t>Kuinka usein yhtiön johdolle raportoidaan yhtiön pakotteita koskevan riskienhallintaohjelman tilasta?</t>
  </si>
  <si>
    <t>2360</t>
  </si>
  <si>
    <t>Onko yhtiöllä sisäinen ilmoituskanava pakotteita koskevien väärinkäytöksien raportoinnille?</t>
  </si>
  <si>
    <t>2370</t>
  </si>
  <si>
    <t>Onko yhtiöllä pakotteita koskeva koulutussuunnitelma yhtiön työntekijöiden kouluttamista varten?</t>
  </si>
  <si>
    <t>2380</t>
  </si>
  <si>
    <t>2390</t>
  </si>
  <si>
    <t>2400</t>
  </si>
  <si>
    <t>2410</t>
  </si>
  <si>
    <t>2420</t>
  </si>
  <si>
    <t>Riskiarvio</t>
  </si>
  <si>
    <t>2600</t>
  </si>
  <si>
    <t>Onko yhtiö laatinut pakotteita koskevan riskiarvion?</t>
  </si>
  <si>
    <t>2610</t>
  </si>
  <si>
    <t>Onko pakotteita koskeva riskiarvio päivitetty viimeisen 12 kk aikana?</t>
  </si>
  <si>
    <t>Pakotemonitorointi ja pakotelistojen hallinta</t>
  </si>
  <si>
    <t>2700</t>
  </si>
  <si>
    <t>2710</t>
  </si>
  <si>
    <t xml:space="preserve">Maksujen ja liiketoimien pakotemonitoroinnissa käytettävä tietojärjestelmä </t>
  </si>
  <si>
    <t>2720</t>
  </si>
  <si>
    <t>Pakotelistojen palveluntarjoaja, jos yhtiö käyttää ulkopuolista palveluntarjoajaa</t>
  </si>
  <si>
    <t>Vastapuolen nimitiedot</t>
  </si>
  <si>
    <t xml:space="preserve">  Maa- ja osoitetiedot</t>
  </si>
  <si>
    <t>Välittäjä-,  lähettäjä- ja  saajapankin nimitiedot</t>
  </si>
  <si>
    <t>Viestikentän tiedot</t>
  </si>
  <si>
    <t>2730</t>
  </si>
  <si>
    <t xml:space="preserve">Maksujen- ja liiketoimien pakotemonitorointi kattaa tiedot </t>
  </si>
  <si>
    <t>2740</t>
  </si>
  <si>
    <t>Suorittaako yhtiö asiakaskannan pakotemonitoroinnin aina, kun YK:n, EU:n ja KPR:n pakotelistoja on päivitetty?</t>
  </si>
  <si>
    <t>2750</t>
  </si>
  <si>
    <t>Kuinka nopeasti yhtiö päivittää YK:n, EU:n ja KRP:n uudet pakotelistat omaan pakotemonitorointiin, kun kyseisiä listoja on päivitetty (tuntia)?</t>
  </si>
  <si>
    <t>2760</t>
  </si>
  <si>
    <t>Käytetäänkö virallisten pakotelistojen lisäksi täydentäviä listoja?</t>
  </si>
  <si>
    <t>2770</t>
  </si>
  <si>
    <t>Onko YK:n talouspakotteet sisällytetty  pakotemonitoroinnissa käytettäviin pakotelistoihin?</t>
  </si>
  <si>
    <t>2780</t>
  </si>
  <si>
    <t>Edellyttääkö yhtiön pakotemonitoroinnissa käyttämät tietojärjestelmät 100% yhtäläisyyttä nimien välillä hälytyksen syntymiseksi?</t>
  </si>
  <si>
    <t>2790</t>
  </si>
  <si>
    <t>Jos hälytyksen syntyminen ei edellytä 100% yhtäläisyyttä nimien välillä, kuinka suuri yhtäläisyys nimien välillä tulee olla asiakaskannan pakotemonitoroinnissa? (%)</t>
  </si>
  <si>
    <t>2800</t>
  </si>
  <si>
    <t>Jos hälytyksen syntyminen ei edellytä 100% yhtäläisyyttä nimien välillä, kuinka suuri yhtäläisyys nimien välillä tulee olla maksujen ja liiketoimien pakotemonitoroinnissa? (%)</t>
  </si>
  <si>
    <t>2810</t>
  </si>
  <si>
    <t>Onko yhtiöllä testaussuunnitelma  pakotemonitoroinnissa  käytettävien tietojärjestelmien toimivuuden varmistamiseksi?</t>
  </si>
  <si>
    <t>Tietojärjestelmät ja niiden ylläpito</t>
  </si>
  <si>
    <t>Pakotelistojen hallinta</t>
  </si>
  <si>
    <t>Pakotehälytysten tutkinta</t>
  </si>
  <si>
    <t>2820</t>
  </si>
  <si>
    <t>Onko yhtiö ulkoistanut jonkin seuraavista toiminnoista ulkoiselle palveluntarjoajalle?</t>
  </si>
  <si>
    <t>Pakotehälytykset</t>
  </si>
  <si>
    <t>Hälytys YK tai EU</t>
  </si>
  <si>
    <t>Hälytys KRP</t>
  </si>
  <si>
    <t>Todellinen osuma YK tai EU</t>
  </si>
  <si>
    <t>Todellinen osuma KRP</t>
  </si>
  <si>
    <t>2900</t>
  </si>
  <si>
    <t>Asiakaskannan pakotetarkistuksissa syntyneiden hälytysten jakautuminen (kpl)</t>
  </si>
  <si>
    <t>2910</t>
  </si>
  <si>
    <t>Maksu- ja liiketoimien pakotetarkistuksessa syntyneiden hälytysten jakautuminen (kpl)</t>
  </si>
  <si>
    <t>2920</t>
  </si>
  <si>
    <t>Kotimaanmaksuliikenteessä syntyneet hälytykset YK:n tai EU:n tai KRP:n pakotelistoja vasten (kpl)</t>
  </si>
  <si>
    <t>2930</t>
  </si>
  <si>
    <t>Palautetut maksut, joissa joko välittäjä- tai saajapankki on ilmoittanut palautuksen syyksi pakotteet (kpl)</t>
  </si>
  <si>
    <t>2940</t>
  </si>
  <si>
    <t>Lähettäjäpankeille palautetut maksut, joiden palautuksen syy on liittynyt pakotteisiin (kpl)</t>
  </si>
  <si>
    <t>2950</t>
  </si>
  <si>
    <t>Suorittaako yhtiö laadunvalvontaa pakotehälytysten tutkinnan osalta?</t>
  </si>
  <si>
    <t>2960</t>
  </si>
  <si>
    <t>Pakotteiden kiertäminen</t>
  </si>
  <si>
    <t>3000</t>
  </si>
  <si>
    <t>Onko yhtiöllä toimintaohjeita pakotteiden kiertämisen havaitsemiseksi?</t>
  </si>
  <si>
    <t>3010</t>
  </si>
  <si>
    <t>Onko yhtiönne haivannut pakotteiden kiertämistä asiakkaiden toimesta tai asiakkaiden maksuihin taikka liiketoimiin liittyen?</t>
  </si>
  <si>
    <t>3020</t>
  </si>
  <si>
    <t>Yhtiön sisäisen ilmoituskanavan kautta saatujen ilmoitusten määrä koskien pakotteiden vastaista toimintaa tai pakotteiden kiertämistä (kpl)</t>
  </si>
  <si>
    <t>3030</t>
  </si>
  <si>
    <t>Epäilyttävä liiketoimi -ilmoitusten määrä rahanpesun selvittelykeskukselle pakotteiden kiertämisen johdosta (kpl)</t>
  </si>
  <si>
    <t>681</t>
  </si>
  <si>
    <t>Raportointivuonna vastaanotettujen luottojen lyhennysten määrä (tEur)</t>
  </si>
  <si>
    <t>683</t>
  </si>
  <si>
    <t>RA06</t>
  </si>
  <si>
    <t>2080</t>
  </si>
  <si>
    <t>Asiakkaat, jotka ovat Venäjän kansalaisia tai asuvat Venäjällä  (kpl)</t>
  </si>
  <si>
    <t>2180</t>
  </si>
  <si>
    <t>Asiakkaat, jotka ovat Venäjälle sijoittautuneita (kpl)</t>
  </si>
  <si>
    <t>F20:G20</t>
  </si>
  <si>
    <t>F21:G30</t>
  </si>
  <si>
    <t>Vähintään kerran kvartaalissa</t>
  </si>
  <si>
    <t>Puolivuosittain</t>
  </si>
  <si>
    <t>Ei raportoida</t>
  </si>
  <si>
    <t>Ambassader och kunder som tillhandahåller konsulära tjänster (st.)</t>
  </si>
  <si>
    <t>Embassies and customers providing consular services (number)</t>
  </si>
  <si>
    <r>
      <t>Beloppet av krediter som beviljats under rapporteringsåret</t>
    </r>
    <r>
      <rPr>
        <sz val="10"/>
        <rFont val="Arial"/>
        <family val="2"/>
      </rPr>
      <t xml:space="preserve"> (tEur)  </t>
    </r>
  </si>
  <si>
    <t xml:space="preserve">Volume of credit granted in the reporting year (EUR thousand)  </t>
  </si>
  <si>
    <t>Beloppet av armorteringar på krediter som mottagits under rapporteringsåret (tEur)</t>
  </si>
  <si>
    <t>Volume of amortisations received in the reporting year (EUR thousand)</t>
  </si>
  <si>
    <t>Kunder som är föremål för frysning  av tillgångar från FN och/eller EU (st.)</t>
  </si>
  <si>
    <t>Customers subject to asset freezes by UN and/or EU (number)</t>
  </si>
  <si>
    <t>Värde av tillgångar som omfattas för frysning  av tillgångar från FN och/eller EU (tEUR)</t>
  </si>
  <si>
    <t xml:space="preserve">Value of assets subject to asset freezes by UN and/or EU  (EUR thousand) </t>
  </si>
  <si>
    <t>Kunder som är föremål  för nationella frysningsbeslut (CKP-listan) (st.)</t>
  </si>
  <si>
    <t>Kunder som har fast adress i ett land som är föremål för omfattande sanktioner (st.)</t>
  </si>
  <si>
    <t>Customers with permanent address in a county subject to comprehensive sanctions (number)</t>
  </si>
  <si>
    <t>Asiakkaat, jotka ovat Venäjän kansalaisia tai asuvat Venäjällä ja joiden talletusten kokonaisarvo on 100 000 EUR tai enemmän (kpl)</t>
  </si>
  <si>
    <t>Kunder som är ryska medborgare eller bor i Ryssland och vilkas insättningar har ett totalt värde av 100 000 EUR eller mer (st.)</t>
  </si>
  <si>
    <t>Customers who are Russian citizens or residing in Russia with a total value of deposits of 100,000 euros or more (number)</t>
  </si>
  <si>
    <t>Kunder som är ryska medborgare eller bor i Ryssland och vilkas insättningar har ett totalt värde av 90 000 - 99 999 EUR (st.)</t>
  </si>
  <si>
    <t>Customers who are Russian citizens or residing in Russia with a total value of deposits of 90 000 - 99 999 euros (number)</t>
  </si>
  <si>
    <t>Kunder som är ryska medborgare eller bor i Ryssland  (st.)</t>
  </si>
  <si>
    <t>Customers Russian nationals or natural persons residing in Russia (number)</t>
  </si>
  <si>
    <t>Customers subject to national freezing decisions (NBI list) (number)</t>
  </si>
  <si>
    <t>Kunder som är föremål för s.k. sektorsanktoner (EU) (st.)</t>
  </si>
  <si>
    <t>Customers subject to so-called sectoral sanctions (EU) (number)</t>
  </si>
  <si>
    <t>Kunder vars adress till hemorten och/eller det huvudsakliga verksamhetsstället finns i ett land som är föremål för omfattande sanktioner (st.)</t>
  </si>
  <si>
    <t>Customers whose domicile and/or address of the main location of business is in a county subject to comprehensive sanctions (number)</t>
  </si>
  <si>
    <t>Kunder, som är etablerade i Ryssland och vilkas insättningar har ett totalt värde av 100 000 EUR eller mer (st.)</t>
  </si>
  <si>
    <t xml:space="preserve">Customers  domiciled in Russia and whose total value of deposits is 100,000 euros or more (number). </t>
  </si>
  <si>
    <t>Kunder, som är etablerade i Ryssland och vilkas insättningar har ett totalt värde av 90 000- 99 999 EUR  (st.)</t>
  </si>
  <si>
    <t xml:space="preserve">Customers  domiciled in Russia and whose total value of deposits is  90 000- 99 999  euros (number). </t>
  </si>
  <si>
    <t>Kunder, som är etablerade utanför unionen, och vars äganderätt till mer än 50 %  ägs av ryska medborgare eller personer som bosatta i Ryssland och vilkas insättningar har ett totalt värde av 100 000 EUR eller mer (st.)</t>
  </si>
  <si>
    <t>Customers which are domiciled outside the Union and are owned for more than 50% by Russian citizens or persons residing in Russia with a total value of deposits of 100,000  euros or more (number).</t>
  </si>
  <si>
    <t>Kunder, som är etablerade utanför unionen, och vars äganderätt till mer än 50 %  ägs av ryska medborgare eller personer som bosatta i Ryssland och vilkas insättningar har ett totalt värde av 90 000- 99 999  EUR  (st.)</t>
  </si>
  <si>
    <t>Customers which are domiciled outside the Union and are owned for more than 50% by Russian citizens or persons residing in Russia with a total value of deposits of 90 000- 99 999  euros (number).</t>
  </si>
  <si>
    <t>Kunder, som är etablerade i Ryssland (st.)</t>
  </si>
  <si>
    <t>Customers established in Russia (number)</t>
  </si>
  <si>
    <t>Utreder bolaget som ett led i metoderna för kundkontroll huruvida kunden tillverkar, förmedlar eller säljer produkter med dubbla användningsområden?</t>
  </si>
  <si>
    <t>As part of its customer due diligence procedures, does the company check whether a customer manufactures, brokers or sells dual-use items?</t>
  </si>
  <si>
    <t>Betalningar och transaktioner</t>
  </si>
  <si>
    <t xml:space="preserve">Payments and transactions </t>
  </si>
  <si>
    <t>Frysta betalningar/transaktioner (EU-sanktioner) (st.)</t>
  </si>
  <si>
    <t>Jäädytetyt maksut/transaktiot (EU-pakotteet) (tEUR)</t>
  </si>
  <si>
    <t>Frysta betalningar/transaktioner (EU-sanktioner) (tEUR)</t>
  </si>
  <si>
    <t>Frysta betalningar/transaktioner (CKP-listan) (st.)</t>
  </si>
  <si>
    <t>Frysta betalningar/transaktioner (CKP-listan) (tEUR)</t>
  </si>
  <si>
    <t>Betalningar som personkunder mottagit (tEur)</t>
  </si>
  <si>
    <t>Payments received by personal customers (EUR thousand)</t>
  </si>
  <si>
    <t>Betalningar som personkunder skickat (tEUR)</t>
  </si>
  <si>
    <t>Payments sent by personal customers  (EUR thousand)</t>
  </si>
  <si>
    <t>Betalningar som företags- och sammanslutningskunder mottagit (tEur)</t>
  </si>
  <si>
    <t>Betalningar som företags- och sammanslutningskunder skickat (tEur)</t>
  </si>
  <si>
    <t>Har bolaget utsett en person som ansvarar för tillsynen över att bolaget säkerställer att sanktionerna iakttas?</t>
  </si>
  <si>
    <t>Does the company have a designated person responsible for monitoring compliance with sanctions within the company?</t>
  </si>
  <si>
    <r>
      <t>Har bolaget under de senaste två åren utarbetat eller uppdaterat verksamhetsprinciper och förfaranden för att säkerställa att sanktions</t>
    </r>
    <r>
      <rPr>
        <sz val="10"/>
        <rFont val="Arial"/>
        <family val="2"/>
      </rPr>
      <t>bestämmelser och frysningsbeslut iakttas?</t>
    </r>
  </si>
  <si>
    <t>Has the company prepared or updated its policies and procedures for ensuring compliance with sanctions regulation and freezing decisions within the past two years?</t>
  </si>
  <si>
    <t>Har bolagets ledning godkänt bolagets verksamhetsprinciper för sanktioner?</t>
  </si>
  <si>
    <t>Has the company's sanctions policies been approved by the management of the company?</t>
  </si>
  <si>
    <t>Har bolaget praktiska anvisningar för frysning av tillgångar?</t>
  </si>
  <si>
    <t>Does the company have practical operating instructions for the freezing of assets?</t>
  </si>
  <si>
    <t>Hur ofta rapporteras status bolagets riskhanteringsprogram för sanktioner till ledningen?</t>
  </si>
  <si>
    <t>How often is the management of the company reported on the status of the company's risk management programme concerning sanctions?</t>
  </si>
  <si>
    <t>Har bolaget någon intern anmälningskanal för rapportering av oegentligheter i anslutning till sanktioner?</t>
  </si>
  <si>
    <t>Does the company have an internal notification channel for reporting misconduct concerning sanctions?</t>
  </si>
  <si>
    <t>Har bolaget någon utbildningsplan för sanktioner för utbildning av bolagets anställda?</t>
  </si>
  <si>
    <t>Does the company have a training plan for training its employees on sanctions?</t>
  </si>
  <si>
    <t>Har bolaget gjort en riskbedömning som gäller sanktioner?</t>
  </si>
  <si>
    <t>Has the company prepared a risk assessment concerning sanctions?</t>
  </si>
  <si>
    <t>Har riskbedömningen som gäller sanktioner uppdaterats under de senaste 12 månaderna?</t>
  </si>
  <si>
    <t>Has the sanctions risk assessment been updated within the past 12 months?</t>
  </si>
  <si>
    <t>Sanctionsscreening och hantering av sanktionslistor</t>
  </si>
  <si>
    <t>Sanctions screening and management of sanctions lists</t>
  </si>
  <si>
    <t xml:space="preserve">Informationssystem som används vid sanktionsscreening av betalningar och transaktioner </t>
  </si>
  <si>
    <t>The screening system used for conducting transaction sanctions screening</t>
  </si>
  <si>
    <t>Aktör som levererar sanktionslistor, om bolaget anlitar en utomstående tjänsteleverantör</t>
  </si>
  <si>
    <t>The provider of sanctions lists if the company uses an external service provider</t>
  </si>
  <si>
    <t>Does transaction sanctions screening cover the screening of the following information</t>
  </si>
  <si>
    <t>Utför bolaget alltid en sanktionsscreening  av kundkretsen när FN:s, EU:s och CKP:s sanktionslistor har uppdaterats?</t>
  </si>
  <si>
    <t>Does the company screen the customer base whenever the UN, EU and NBI sanctions lists have been updated?</t>
  </si>
  <si>
    <t>Hur snabbt uppdaterar bolaget sina egna sanktionsscreeningarna utifrån FN:s, EU:s och CKP:s nya sanktionslistor, när dessa listor har uppdaterats (timmar)?</t>
  </si>
  <si>
    <t>How quickly does the company update new UN, EU and NBI sanctions lists into sanctions screening after these lists have been updated (hours)?</t>
  </si>
  <si>
    <t>Används vid sanktionsscreeningar  förutom de officiella sanktionslistorna även kompletterande listor?</t>
  </si>
  <si>
    <t>Are supplementary/enhancement lists used in addition to official sanctions lists?</t>
  </si>
  <si>
    <t>Har FN:s sanktioner inkluderats i de sanktionslistor som används vid sanktionsscreeningar?</t>
  </si>
  <si>
    <t xml:space="preserve">Are financial sanctions imposed by the UN included in sanctions screening? </t>
  </si>
  <si>
    <t>Förutsätter de informationssystem som bolaget använder vid sanktionsscreeningar 100 % överensstämmelse mellan namnen för att slå larm?</t>
  </si>
  <si>
    <t>Do the sanctions screening systems used by the company require a 100% match for an alert to be generated?</t>
  </si>
  <si>
    <t>Om 100 % överensstämmelse  mellan namnen inte förutsätts för larm, hur stor ska likheten mellan namnen vara vid sanktionsscreeningar av kundkretsen? (%)</t>
  </si>
  <si>
    <t>If an alert does not require a 100% match, what is the treshold for an alert to be generated in customer sanctions screening? (%)</t>
  </si>
  <si>
    <t>Om 100 % överensstämmelse mellan namnen inte förutsätts för larm, hur stor ska likheten mellan namnen vara vid sanktionsscreeningar av betalningar och transaktioner? (%)</t>
  </si>
  <si>
    <t>If an alert does not require a 100% match, what is the treshold for an alert to be generated in transaction sanctions screening? (%)</t>
  </si>
  <si>
    <t>Har bolaget en testplan för säkerställa att de informationssystem som används vid sanktionsscreeningar fungerar?</t>
  </si>
  <si>
    <t>Does the company have a testing plan to ensure the operability of the sanctions screening systems?</t>
  </si>
  <si>
    <t>Har bolaget lagt ut någon av följande funktioner på en extern tjänsteleverantör:</t>
  </si>
  <si>
    <t>Has the company outsourced some of the following functions to an external service provider?</t>
  </si>
  <si>
    <t>Sanktionslarm</t>
  </si>
  <si>
    <t>Sanctions alerts</t>
  </si>
  <si>
    <t>Fördelningen av larm vid sanktionskontroller av kundkretsen (st.)</t>
  </si>
  <si>
    <t>Alerts arising from customer sanctions screening (number)</t>
  </si>
  <si>
    <t>Fördelningen av larm vid sanktionsscreening av betalningar och transaktioner (st.)</t>
  </si>
  <si>
    <t>Alerts arising from transaction sanctions screening (number)</t>
  </si>
  <si>
    <t xml:space="preserve">Larm inom den inhemska betalningstrafiken som har gällt en träff mot FN:s,  EU:s eller sanktiolistor(st.) </t>
  </si>
  <si>
    <t>Alerts arising from domestic transactions where the match was against the UN,  EU or NBI sanctions list (number)</t>
  </si>
  <si>
    <t xml:space="preserve">Betalningar som återsänts till bolaget, där antingen förmedlar- eller mottagarbanken har uppgett sanktioner som orsak till återsändningen (st.) </t>
  </si>
  <si>
    <t>Payments returned to intermediary or sender banks due to sanctions reasons (number)</t>
  </si>
  <si>
    <t>Utför bolaget kvalitetskontroll i fråga om undersökningen av sanktionslarm?</t>
  </si>
  <si>
    <t>Does the company perform quality control for the sanctions alert investigation process?</t>
  </si>
  <si>
    <t>Kringgående av sanktioner</t>
  </si>
  <si>
    <t>Circumvention of sanctions</t>
  </si>
  <si>
    <t>Har bolaget anvisningar för att upptäcka kringgående av sanktioner?</t>
  </si>
  <si>
    <t>Does the company have operating instructions to detect the circumvention of sanctions?</t>
  </si>
  <si>
    <t>Har ert bolag upptäckt att kunder har kringgått sanktoner eller kringgående i anslutning till kunders betalningar eller transaktioner?</t>
  </si>
  <si>
    <t>Has your company detected circumvention of sanctions by customers or related to customers’ payment or transactions?</t>
  </si>
  <si>
    <t>Antalet anmälningar som kommit via bolagets interna anmälningskanal och som gällt verksamhet i strid med sanktioner eller kringgående av sanktioner (st.)</t>
  </si>
  <si>
    <t>The number of notifications received through the company's internal whistleblowing channel concerning anti-sanctions activities or the circumvention of sanctions (number)</t>
  </si>
  <si>
    <t>Number of the reports on suspicious transaction filed with Financial Intelligence Unit regarding the circumvention of sanctions (number)?</t>
  </si>
  <si>
    <t>Kuinka usein yhtiön johdolle raportoidaan yhtiön pakotteita koskevan riskienhallintaohjelman tilasta?
1 Vähintään kerran kvartaalissa
2 Puolivuosittain
3 Kerran vuodessa
4 Harvemmin kuin kerran vuodessa
5 Ei raportoida</t>
  </si>
  <si>
    <r>
      <t>Hur ofta rapport</t>
    </r>
    <r>
      <rPr>
        <sz val="9"/>
        <rFont val="Arial"/>
        <family val="2"/>
      </rPr>
      <t>eras status</t>
    </r>
    <r>
      <rPr>
        <sz val="9"/>
        <color theme="1"/>
        <rFont val="Arial"/>
        <family val="2"/>
      </rPr>
      <t xml:space="preserve"> bolagets riskhanteringsprogram för sanktioner till ledningen?
1 Åtminstone en gång i en kvartal
2 Halvårsvis
3 En gång om året
4 Mindre än en gång om året
5 Ingen rapportering </t>
    </r>
  </si>
  <si>
    <t xml:space="preserve">How often is the management of the company reported on the status of the company's risk management programme concerning sanctions?
1 At least once in a quartal
2 Every six months
3 Once a year
4 Less than once a year
5 Not reported
</t>
  </si>
  <si>
    <t>Iran</t>
  </si>
  <si>
    <t>Nordkorea</t>
  </si>
  <si>
    <t>Syrien</t>
  </si>
  <si>
    <t>Vitryssland</t>
  </si>
  <si>
    <t>North Korea</t>
  </si>
  <si>
    <t>Syria</t>
  </si>
  <si>
    <t>Belarus</t>
  </si>
  <si>
    <t>Riskbedömning</t>
  </si>
  <si>
    <t>Risk assessment</t>
  </si>
  <si>
    <t>Asiakaskannan pakotemonitoroinnissa käytettävä tietojärjestelmä</t>
  </si>
  <si>
    <t>219</t>
  </si>
  <si>
    <t>Värde av tillgångar som omfattas av nationella frysningsbeslut (CKP-listan)(tEUR)</t>
  </si>
  <si>
    <t>Sanktionsscreeningen av betalningar och transaktioner täcker uppgifter</t>
  </si>
  <si>
    <t>Antal tvivelaktiga transaktioner till centralen för utredning av penningtvätt med anledning av kringgående av sanktioner (st.)</t>
  </si>
  <si>
    <t>Informationssystem som används vid sanktionsscreening av kundkretsen</t>
  </si>
  <si>
    <t>The name of the screening system used for conducting customer sanctions screening</t>
  </si>
  <si>
    <t>Betalningar som återsänts till förmedlar- och avsändarbanker av sanktionsorsaker (st.)</t>
  </si>
  <si>
    <t>Payments returned by intermediary or recipient banks due to sanctions reasons (number)</t>
  </si>
  <si>
    <t>Uppgifter relaterade till sanktioner</t>
  </si>
  <si>
    <t>Tasks related to sanctions</t>
  </si>
  <si>
    <t>I bolagets compliance-enhet</t>
  </si>
  <si>
    <t>In the compliance unit</t>
  </si>
  <si>
    <t>Namnuppgifter för motpart</t>
  </si>
  <si>
    <t>Name of the counterparty</t>
  </si>
  <si>
    <t>Land- och adressuppgifter</t>
  </si>
  <si>
    <t>Country and address</t>
  </si>
  <si>
    <t>Namnuppgifter för förmedlar-, avsändar- och mottagarbanken</t>
  </si>
  <si>
    <t>Names of the intermediary, sender and beneficiary bank</t>
  </si>
  <si>
    <t>Meddelandefält</t>
  </si>
  <si>
    <t>Free text field</t>
  </si>
  <si>
    <t>Informationssystem och deras underhåll</t>
  </si>
  <si>
    <t>Sanctions screening systems and their maintenance</t>
  </si>
  <si>
    <t>Hantering av sanktionslistor</t>
  </si>
  <si>
    <t>Management of sanctions lists</t>
  </si>
  <si>
    <t>Undersökning av sanktionslarm</t>
  </si>
  <si>
    <t>Investigation of sanctions alerts</t>
  </si>
  <si>
    <t>Larm FN och EU</t>
  </si>
  <si>
    <t>Alerts UN and EU</t>
  </si>
  <si>
    <t>Larm CKP</t>
  </si>
  <si>
    <t>Alerts NBI</t>
  </si>
  <si>
    <t>Faktiska träffar FN och EU</t>
  </si>
  <si>
    <t>True matches UN and EU</t>
  </si>
  <si>
    <t>Faktiska träffar CKP</t>
  </si>
  <si>
    <t>True matches NBI</t>
  </si>
  <si>
    <t>Raportointivuonna myönnettyjen luottojen määrä (tEur)</t>
  </si>
  <si>
    <r>
      <t>I</t>
    </r>
    <r>
      <rPr>
        <sz val="11"/>
        <rFont val="Calibri"/>
        <family val="2"/>
        <scheme val="minor"/>
      </rPr>
      <t xml:space="preserve"> kvalitetskontrollen upptäcktad fel som bolaget har klassificerat som allvarliga, har stridit mot bolagets interna anvisningar eller sanktionsbestämmelser</t>
    </r>
    <r>
      <rPr>
        <sz val="10"/>
        <rFont val="Arial"/>
        <family val="2"/>
      </rPr>
      <t xml:space="preserve"> eller frysningsbeslut (st.)</t>
    </r>
  </si>
  <si>
    <t xml:space="preserve">Is there an independent channel within the firm allowing its employees and agents to report suspected infringements of AML regulation? </t>
  </si>
  <si>
    <t>Kuinka monta kokoaikaista työntekijää työskentelee pakotteiden noudattamisen varmistamiseen liittyvissä tehtävissä ja kuinka moni näistä  työskentelee yhtiön compliance-yksikössä?</t>
  </si>
  <si>
    <t>Raportointivuonna välitettyjen vertaislainojen määrä (tEur)</t>
  </si>
  <si>
    <t>Beloppet av person-till-person-lån som förmedlats under rapporteringsåret (tEur)</t>
  </si>
  <si>
    <t>Amount of peer-to-peer loans intermediated in the reporting year (EUR thousand)</t>
  </si>
  <si>
    <t>Kuluttajaluotot</t>
  </si>
  <si>
    <t>Asunto-omaisuuteen liittyvät kuluttajaluotot</t>
  </si>
  <si>
    <t>Asuntoyhteisöluotot</t>
  </si>
  <si>
    <t>Konsumentkrediter</t>
  </si>
  <si>
    <t>Konsumentkrediter som hänför sig till bostadsegendom</t>
  </si>
  <si>
    <t>Bostadssamfundskrediter</t>
  </si>
  <si>
    <t>Consumer credit</t>
  </si>
  <si>
    <t>Consumer credit related to residential property</t>
  </si>
  <si>
    <t>Housing company credit</t>
  </si>
  <si>
    <t xml:space="preserve">Value of assets subject to national freezing decisions  (NBI list) (EUR thousand) </t>
  </si>
  <si>
    <t>Frozen payments/transactions (EU sanctions) (number)</t>
  </si>
  <si>
    <t>Frozen payments/transactions (EU sanctions) (EUR thousand)</t>
  </si>
  <si>
    <t>Frozen payments/transactions (NBI list) (number)</t>
  </si>
  <si>
    <t>Frozen payments/transactions (NBI list) (EUR thousand)</t>
  </si>
  <si>
    <t>Payments received by corporate and institutional customers (EUR thousand)</t>
  </si>
  <si>
    <t>Payments sent by corporate and institutional customers (EUR thousand)</t>
  </si>
  <si>
    <t>Kuinka monta pakotteisiin liittyvää koulutusta yhtiö on pitänyt raportointivuonna?</t>
  </si>
  <si>
    <t>Kuinka monta sisäisen tarkastuksen pakotteisiin liittyvää havaintoa yhtiöllä on avoimena?</t>
  </si>
  <si>
    <t>Kuinka monta sisäisen tarkastuksen pakotteisiin liittyvää havaintoa on ylittänyt niille sovitun määräajan?</t>
  </si>
  <si>
    <t>Kuinka monta compiance-toiminnon pakotteisiin liittyvää havaintoa on ylittänyt niille sovitun määräajan?</t>
  </si>
  <si>
    <t>Kuinka monta compiance-toiminnon pakotteisiin liittyvää havaintoa yhtiöllä on avoimena?</t>
  </si>
  <si>
    <t>Laadunvalvonnassa havaitut virheet, jotka on luokilteltu vakavaksi, rikkovat yhtiön sisäisiä ohjeita tai pakotesääntelyä taikka jäädyttämispäätöksiä (kpl)</t>
  </si>
  <si>
    <t>As part of the quality detected errors that are in breach of the company's internal instructions , sanctions regulations or freezing decisions (number)</t>
  </si>
  <si>
    <t>Riskiarviokysely – Kuluttajaluottojen myöntäjät ja vertaislainavälittäjät</t>
  </si>
  <si>
    <t>Riskbedömningsenkät – Beviljare av konsumentkrediter och förmedlare av person-till-person-lån</t>
  </si>
  <si>
    <t>Risk assessment questionnaire –Consumer credit providers and peer-to-peer lenders</t>
  </si>
  <si>
    <t>Hur många anställda arbetar på heltid i uppgifter för att säkerställa att sanktionerna iakttas och hur många av dessa anställda arbetar compliance-enhet?</t>
  </si>
  <si>
    <t xml:space="preserve">How many full-time personnel does the company employ in tasks related to ensuring compliance with sanctions, and how many of these employees work in the company's compliance unit? </t>
  </si>
  <si>
    <t>Hur många utbildningstillfällen om sanktioner har bolaget ordnat under rapporteringsåret?</t>
  </si>
  <si>
    <t>How many training events on sanctions has the company arranged?</t>
  </si>
  <si>
    <t>Hur många av internrevisionens iakttagelser i anslutning till sanktioner är öppna i bolaget?</t>
  </si>
  <si>
    <t>How many findings, made by internal audit, related to sanctions are pending within the company?</t>
  </si>
  <si>
    <t>Hur många av internrevisionens iakttagelser i anslutning till sanktioner har överskridit den överenskomna tidsfristen?</t>
  </si>
  <si>
    <t>How many findings, made by internal audit, related to sanctions are past their deadline?</t>
  </si>
  <si>
    <t>Hur mång av compiance-funktionens iakttagelser i anslutning till sanktioner är öppna i bolaget?</t>
  </si>
  <si>
    <t>How many findings, made by the compliance function, related to sanctions are pending within the company?</t>
  </si>
  <si>
    <t>Hur många av compiance-funktionens iakttagelser i anslutning till sanktioner har överskridit den överenskomna tidsfristen?</t>
  </si>
  <si>
    <t>How many findings, made by the compliance function, related to sanctions are past their deadline?</t>
  </si>
  <si>
    <t>RA01.01</t>
  </si>
  <si>
    <t>RA01.02</t>
  </si>
  <si>
    <t>RA01.03</t>
  </si>
  <si>
    <t>RA01.04</t>
  </si>
  <si>
    <t>RA01.05</t>
  </si>
  <si>
    <t>RA01.06</t>
  </si>
  <si>
    <t>RA01.07</t>
  </si>
  <si>
    <t>RA01.08</t>
  </si>
  <si>
    <t>RA01.09</t>
  </si>
  <si>
    <t>RA01.10</t>
  </si>
  <si>
    <t>RA01.11</t>
  </si>
  <si>
    <t>RA01.12</t>
  </si>
  <si>
    <t>RA01.13</t>
  </si>
  <si>
    <t>RA01.14</t>
  </si>
  <si>
    <t>RA01.15</t>
  </si>
  <si>
    <t>RA01.16</t>
  </si>
  <si>
    <t>RA01.17</t>
  </si>
  <si>
    <t>RA01.18</t>
  </si>
  <si>
    <t>RA01.19</t>
  </si>
  <si>
    <t>RA01.20</t>
  </si>
  <si>
    <t>RA01.21</t>
  </si>
  <si>
    <t>RA01.22</t>
  </si>
  <si>
    <t>RA01.23</t>
  </si>
  <si>
    <t>RA01.24</t>
  </si>
  <si>
    <t>RA01.25</t>
  </si>
  <si>
    <t>RA01.26</t>
  </si>
  <si>
    <t>RA01.27</t>
  </si>
  <si>
    <t>RA01.28</t>
  </si>
  <si>
    <t>RA01.29</t>
  </si>
  <si>
    <t>RA01.30</t>
  </si>
  <si>
    <t>RA01.31</t>
  </si>
  <si>
    <t>RA01.32</t>
  </si>
  <si>
    <t>RA01.33</t>
  </si>
  <si>
    <t>1</t>
  </si>
  <si>
    <t>2</t>
  </si>
  <si>
    <t>Level</t>
  </si>
  <si>
    <t>RA01.34</t>
  </si>
  <si>
    <t>RA01.35</t>
  </si>
  <si>
    <t>RA01.36</t>
  </si>
  <si>
    <t>RA01.37</t>
  </si>
  <si>
    <t>RA02.01</t>
  </si>
  <si>
    <t>RA02.02</t>
  </si>
  <si>
    <t>RA02.03</t>
  </si>
  <si>
    <t>RA02.04</t>
  </si>
  <si>
    <t>RA02.05</t>
  </si>
  <si>
    <t>RA02.06</t>
  </si>
  <si>
    <t>RA02.07</t>
  </si>
  <si>
    <t>RA02.08</t>
  </si>
  <si>
    <t>RA02.09</t>
  </si>
  <si>
    <t>RA02.10</t>
  </si>
  <si>
    <t>RA02.11</t>
  </si>
  <si>
    <t>RA02.12</t>
  </si>
  <si>
    <t>RA02.13</t>
  </si>
  <si>
    <t>RA02.14</t>
  </si>
  <si>
    <t>RA02.15</t>
  </si>
  <si>
    <t>RA02.16</t>
  </si>
  <si>
    <t>RA02.17</t>
  </si>
  <si>
    <t>RA02.18</t>
  </si>
  <si>
    <t>RA02.19</t>
  </si>
  <si>
    <t>RA02.20</t>
  </si>
  <si>
    <t>RA02.21</t>
  </si>
  <si>
    <t>RA02.22</t>
  </si>
  <si>
    <t>RA02.23</t>
  </si>
  <si>
    <t>RA02.24</t>
  </si>
  <si>
    <t>RA02.25</t>
  </si>
  <si>
    <t>RA02.26</t>
  </si>
  <si>
    <t>RA02.27</t>
  </si>
  <si>
    <t>RA02.28</t>
  </si>
  <si>
    <t>RA02.29</t>
  </si>
  <si>
    <t>RA02.30</t>
  </si>
  <si>
    <t>RA02.31</t>
  </si>
  <si>
    <t>RA02.32</t>
  </si>
  <si>
    <t>RA02.33</t>
  </si>
  <si>
    <t>RA02.34</t>
  </si>
  <si>
    <t>RA02.35</t>
  </si>
  <si>
    <t>RA03.01</t>
  </si>
  <si>
    <t>RA03.02</t>
  </si>
  <si>
    <t>RA03.03</t>
  </si>
  <si>
    <t>RA03.04</t>
  </si>
  <si>
    <t>RA03.05</t>
  </si>
  <si>
    <t>RA03.06</t>
  </si>
  <si>
    <t>RA03.07</t>
  </si>
  <si>
    <t>RA03.08</t>
  </si>
  <si>
    <t>RA03.09</t>
  </si>
  <si>
    <t>RA03.10</t>
  </si>
  <si>
    <t>RA03.11</t>
  </si>
  <si>
    <t>RA03.12</t>
  </si>
  <si>
    <t>RA03.13</t>
  </si>
  <si>
    <t>RA03.14</t>
  </si>
  <si>
    <t>RA03.15</t>
  </si>
  <si>
    <t>RA03.16</t>
  </si>
  <si>
    <t>RA03.17</t>
  </si>
  <si>
    <t>RA03.18</t>
  </si>
  <si>
    <t>RA03.19</t>
  </si>
  <si>
    <t>RA03.20</t>
  </si>
  <si>
    <t>RA03.21</t>
  </si>
  <si>
    <t>RA03.22</t>
  </si>
  <si>
    <t>RA03.23</t>
  </si>
  <si>
    <t>RA03.24</t>
  </si>
  <si>
    <t>RA03.25</t>
  </si>
  <si>
    <t>RA03.26</t>
  </si>
  <si>
    <t>RA03.27</t>
  </si>
  <si>
    <t>RA03.28</t>
  </si>
  <si>
    <t>RA03.29</t>
  </si>
  <si>
    <t>RA03.30</t>
  </si>
  <si>
    <t>RA03.31</t>
  </si>
  <si>
    <t>RA03.32</t>
  </si>
  <si>
    <t>RA03.33</t>
  </si>
  <si>
    <t>RA03.34</t>
  </si>
  <si>
    <t>RA03.35</t>
  </si>
  <si>
    <t>RA03.36</t>
  </si>
  <si>
    <t>RA03.37</t>
  </si>
  <si>
    <t>RA03.38</t>
  </si>
  <si>
    <t>RA03.39</t>
  </si>
  <si>
    <t>RA03.40</t>
  </si>
  <si>
    <t>RA03.41</t>
  </si>
  <si>
    <t>RA03.42</t>
  </si>
  <si>
    <t>RA04.01</t>
  </si>
  <si>
    <t>RA04.02</t>
  </si>
  <si>
    <t>RA04.03</t>
  </si>
  <si>
    <t>RA04.04</t>
  </si>
  <si>
    <t>RA04.05</t>
  </si>
  <si>
    <t>RA04.06</t>
  </si>
  <si>
    <t>RA04.07</t>
  </si>
  <si>
    <t>RA04.08</t>
  </si>
  <si>
    <t>RA04.09</t>
  </si>
  <si>
    <t>RA04.10</t>
  </si>
  <si>
    <t>RA04.11</t>
  </si>
  <si>
    <t>RA04.12</t>
  </si>
  <si>
    <t>RA04.13</t>
  </si>
  <si>
    <t>RA04.14</t>
  </si>
  <si>
    <t>RA04.15</t>
  </si>
  <si>
    <t>RA04.16</t>
  </si>
  <si>
    <t>RA04.17</t>
  </si>
  <si>
    <t>RA04.18</t>
  </si>
  <si>
    <t>RA04.19</t>
  </si>
  <si>
    <t>RA04.20</t>
  </si>
  <si>
    <t>RA04.21</t>
  </si>
  <si>
    <t>RA04.22</t>
  </si>
  <si>
    <t>RA04.23</t>
  </si>
  <si>
    <t>RA04.24</t>
  </si>
  <si>
    <t>RA04.25</t>
  </si>
  <si>
    <t>RA04.26</t>
  </si>
  <si>
    <t>RA04.27</t>
  </si>
  <si>
    <t>RA04.28</t>
  </si>
  <si>
    <t>RA04.29</t>
  </si>
  <si>
    <t>RA04.30</t>
  </si>
  <si>
    <t>RA04.31</t>
  </si>
  <si>
    <t>RA04.32</t>
  </si>
  <si>
    <t>RA04.33</t>
  </si>
  <si>
    <t>RA04.34</t>
  </si>
  <si>
    <t>RA04.35</t>
  </si>
  <si>
    <t>RA04.36</t>
  </si>
  <si>
    <t>RA04.37</t>
  </si>
  <si>
    <t>RA04.38</t>
  </si>
  <si>
    <t>RA04.39</t>
  </si>
  <si>
    <t>RA05.01</t>
  </si>
  <si>
    <t>RA05.02</t>
  </si>
  <si>
    <t>RA05.03</t>
  </si>
  <si>
    <t>RA05.04</t>
  </si>
  <si>
    <t>RA05.05</t>
  </si>
  <si>
    <t>RA05.06</t>
  </si>
  <si>
    <t>RA05.07</t>
  </si>
  <si>
    <t>RA05.08</t>
  </si>
  <si>
    <t>RA05.09</t>
  </si>
  <si>
    <t>RA05.10</t>
  </si>
  <si>
    <t>RA05.11</t>
  </si>
  <si>
    <t>RA05.12</t>
  </si>
  <si>
    <t>RA05.13</t>
  </si>
  <si>
    <t>RA05.14</t>
  </si>
  <si>
    <t>RA05.15</t>
  </si>
  <si>
    <t>RA05.16</t>
  </si>
  <si>
    <t>RA05.17</t>
  </si>
  <si>
    <t>RA05.18</t>
  </si>
  <si>
    <t>RA05.19</t>
  </si>
  <si>
    <t>RA05.20</t>
  </si>
  <si>
    <t>RA05.21</t>
  </si>
  <si>
    <t>RA05.22</t>
  </si>
  <si>
    <t>RA05.23</t>
  </si>
  <si>
    <t>RA05.24</t>
  </si>
  <si>
    <t>RA05.25</t>
  </si>
  <si>
    <t>RA05.26</t>
  </si>
  <si>
    <t>RA05.27</t>
  </si>
  <si>
    <t>RA05.28</t>
  </si>
  <si>
    <t>RA05.29</t>
  </si>
  <si>
    <t>RA05.30</t>
  </si>
  <si>
    <t>RA05.31</t>
  </si>
  <si>
    <t>RA05.32</t>
  </si>
  <si>
    <t>RA05.33</t>
  </si>
  <si>
    <t>RA06.01</t>
  </si>
  <si>
    <t>RA06.02</t>
  </si>
  <si>
    <t>RA06.03</t>
  </si>
  <si>
    <t>RA06.04</t>
  </si>
  <si>
    <t>RA06.05</t>
  </si>
  <si>
    <t>RA06.06</t>
  </si>
  <si>
    <t>RA06.07</t>
  </si>
  <si>
    <t>RA06.08</t>
  </si>
  <si>
    <t>RA06.09</t>
  </si>
  <si>
    <t>RA06.10</t>
  </si>
  <si>
    <t>RA06.11</t>
  </si>
  <si>
    <t>RA06.12</t>
  </si>
  <si>
    <t>RA06.13</t>
  </si>
  <si>
    <t>RA06.14</t>
  </si>
  <si>
    <t>RA06.15</t>
  </si>
  <si>
    <t>RA06.16</t>
  </si>
  <si>
    <t>RA06.17</t>
  </si>
  <si>
    <t>RA06.18</t>
  </si>
  <si>
    <t>RA06.19</t>
  </si>
  <si>
    <t>RA06.20</t>
  </si>
  <si>
    <t>RA06.21</t>
  </si>
  <si>
    <t>RA06.22</t>
  </si>
  <si>
    <t>RA06.23</t>
  </si>
  <si>
    <t>RA06.24</t>
  </si>
  <si>
    <t>RA06.25</t>
  </si>
  <si>
    <t>RA06.26</t>
  </si>
  <si>
    <t>RA06.27</t>
  </si>
  <si>
    <t>RA06.28</t>
  </si>
  <si>
    <t>RA06.29</t>
  </si>
  <si>
    <t>RA06.30</t>
  </si>
  <si>
    <t>RA06.31</t>
  </si>
  <si>
    <t>RA06.32</t>
  </si>
  <si>
    <t>RA06.33</t>
  </si>
  <si>
    <t>RA06.34</t>
  </si>
  <si>
    <t>RA06.35</t>
  </si>
  <si>
    <t>RA06.36</t>
  </si>
  <si>
    <t>RA06.37</t>
  </si>
  <si>
    <t>RA06.38</t>
  </si>
  <si>
    <t>RA07.01</t>
  </si>
  <si>
    <t>RA07.10</t>
  </si>
  <si>
    <t>RA07.02</t>
  </si>
  <si>
    <t>RA07.03</t>
  </si>
  <si>
    <t>RA07.04</t>
  </si>
  <si>
    <t>RA07.05</t>
  </si>
  <si>
    <t>RA07.06</t>
  </si>
  <si>
    <t>RA07.07</t>
  </si>
  <si>
    <t>RA07.08</t>
  </si>
  <si>
    <t>RA07.09</t>
  </si>
  <si>
    <t>RA07.11</t>
  </si>
  <si>
    <t>RA07.12</t>
  </si>
  <si>
    <t>RA07.13</t>
  </si>
  <si>
    <t>RA07.14</t>
  </si>
  <si>
    <t>RA07.15</t>
  </si>
  <si>
    <t>RA07.16</t>
  </si>
  <si>
    <t>RA07.17</t>
  </si>
  <si>
    <t>RA07.18</t>
  </si>
  <si>
    <t>RA07.19</t>
  </si>
  <si>
    <t>RA07.20</t>
  </si>
  <si>
    <t>RA07.21</t>
  </si>
  <si>
    <t>RA07.22</t>
  </si>
  <si>
    <t>RA07.23</t>
  </si>
  <si>
    <t>RA07.24</t>
  </si>
  <si>
    <t>RA07.25</t>
  </si>
  <si>
    <t>RA07.26</t>
  </si>
  <si>
    <t>RA07.27</t>
  </si>
  <si>
    <t>RA07.28</t>
  </si>
  <si>
    <t>RA07.29</t>
  </si>
  <si>
    <t>RA07.30</t>
  </si>
  <si>
    <t>RA07.31</t>
  </si>
  <si>
    <t>RA07.32</t>
  </si>
  <si>
    <t>RA07.33</t>
  </si>
  <si>
    <t>RA07.34</t>
  </si>
  <si>
    <t>RA07.35</t>
  </si>
  <si>
    <t>RA07.36</t>
  </si>
  <si>
    <t>RA07.37</t>
  </si>
  <si>
    <t xml:space="preserve">Taulukkotunnus </t>
  </si>
  <si>
    <t>SarakeLabelit</t>
  </si>
  <si>
    <t>Label</t>
  </si>
  <si>
    <t>RA08.01</t>
  </si>
  <si>
    <t>Palvelujen tarjoaminen notifikaation nojalla (kohdemaat) (kpl)</t>
  </si>
  <si>
    <t>Asiakkaat, jotka tarjoavat kryptovarapalveluita (kpl)</t>
  </si>
  <si>
    <t>Toteutetaanko maksutapahtumia kryptovaroja käyttäen?</t>
  </si>
  <si>
    <t>691</t>
  </si>
  <si>
    <t>692</t>
  </si>
  <si>
    <t>693</t>
  </si>
  <si>
    <t>Niiden vastapuolten lukumäärä, joille yhtiö tarjoaa palveluita kirjeenvaihtajan roolissa (kpl)</t>
  </si>
  <si>
    <t>Sellaisten kirjeenvaihtajasuhteiden lukumäärä, joissa yhtiö on vastapuolena (kpl)</t>
  </si>
  <si>
    <t>Kuinka monelle vastapuolelle tarjotaan selaisia palveluita, joita vastapuoli käyttää tarjotakseen palveluja edelleen toisille luotto- tai rahoituslaitoksille tai kryptovarapalveluntarjoajille? (kpl)</t>
  </si>
  <si>
    <t>Kirjeenvaihtajasuhteessa vastapuolille avattujen maksujenvälitystilien lukumäärä (kpl)</t>
  </si>
  <si>
    <t>751</t>
  </si>
  <si>
    <t>Kuinka monta AML /CFT työntekijää yhtiöllä oli compliance-yksikössä raportointivuoden viimeisenä päivänä (HTV)? (kpl)</t>
  </si>
  <si>
    <t>2305</t>
  </si>
  <si>
    <t>Kuinka monta pakotetyöntekijää yhtiöllä oli compliance-yksikössä raportointivuoden viimeisenä päivänä (HTV)? (kpl)</t>
  </si>
  <si>
    <t>Kuinka monta ilmoitusta pakote- ja jäädytyslistoja koskevan seurannan johdosta on tehty ulosottovirastolle raportointivuonna?</t>
  </si>
  <si>
    <t>2945</t>
  </si>
  <si>
    <t>2946</t>
  </si>
  <si>
    <t>Raportointivuonna havaitut pakotesääntelyä mahdollisesti rikkoneet  tapahtumat (kpl)</t>
  </si>
  <si>
    <t>Raportointivuonna havaitut jäädyttämispäätöksiä mahdollisesti rikkoneet  tapahtumat (kpl)</t>
  </si>
  <si>
    <t>Sisäisesti tehtyjen epäilyttäviä liiketoimia koskevien ilmoitusten lukumäärä, kun ilmoitukseen liittyy epäily pakotteiden rikkomisesta tai kiertämisestä (kpl)</t>
  </si>
  <si>
    <t>RA02.0705</t>
  </si>
  <si>
    <t>Kuinka monta AML /CFT työntekijää yhtiöllä oli compliance-yksikössä raportointivuoden viimeisenä päivänä (HTV)?</t>
  </si>
  <si>
    <t>RA03.1005</t>
  </si>
  <si>
    <t>RA05.2105</t>
  </si>
  <si>
    <t>2195</t>
  </si>
  <si>
    <t>Tarjoaako yhtiö vakuutuspalveluita öljyn kuljetuksessa käytettäville aluksille?</t>
  </si>
  <si>
    <t>2196</t>
  </si>
  <si>
    <t>Tarjoaako yhtiö vakuutuspalveluita Venäjältä peräisin olevan raakaöljyn tai öljytuotteiden kuljetukseen liittyen?</t>
  </si>
  <si>
    <t>Riskiarviokysely – kryptovarapalveluntarjoajat</t>
  </si>
  <si>
    <t>Hallinnoiko vastaaja kryptoautomaatteja?</t>
  </si>
  <si>
    <t>RA07.0605</t>
  </si>
  <si>
    <t>694</t>
  </si>
  <si>
    <t>Kirjeenvaihtajasuhteessa vastapuolille avattujen  DLT-osoitteiden ja kryptovaratilien lukumäärä (kpl)</t>
  </si>
  <si>
    <t>Seurataanko kryptovaratransaktioita järjestelmäpohjaisesti epäilyttävien liiketoimien havaitsemiseksi?</t>
  </si>
  <si>
    <t>A22:A197</t>
  </si>
  <si>
    <t>B22:B197</t>
  </si>
  <si>
    <t>F22:O197</t>
  </si>
  <si>
    <t>A22:A210</t>
  </si>
  <si>
    <t>B22:B210</t>
  </si>
  <si>
    <t>F22:O210</t>
  </si>
  <si>
    <t>A23:A225</t>
  </si>
  <si>
    <t>B23:B225</t>
  </si>
  <si>
    <t>F23:O225</t>
  </si>
  <si>
    <t>A22:A176</t>
  </si>
  <si>
    <t>B22:B176</t>
  </si>
  <si>
    <t>F22:O176</t>
  </si>
  <si>
    <t>A22:A169</t>
  </si>
  <si>
    <t>B22:B169</t>
  </si>
  <si>
    <t>F22:O169</t>
  </si>
  <si>
    <t>A22:A190</t>
  </si>
  <si>
    <t>B22:B190</t>
  </si>
  <si>
    <t>F22:O190</t>
  </si>
  <si>
    <t>A22:A193</t>
  </si>
  <si>
    <t>B22:B193</t>
  </si>
  <si>
    <t>F22:O193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</si>
</sst>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[=1]0;[=2]0;&quot;VIRHE!&quot;;&quot;VIRHE!&quot;"/>
    <numFmt numFmtId="170" formatCode="&quot;&quot;;&quot;&quot;;&quot;&quot;;&quot;&quot;"/>
    <numFmt numFmtId="171" formatCode="0;0;0;&quot;&quot;"/>
    <numFmt numFmtId="172" formatCode="[&lt;100]&quot;VIRHE!&quot;;[&gt;999]&quot;VIRHE!&quot;;0;&quot;VIRHE!&quot;"/>
    <numFmt numFmtId="173" formatCode=";;;"/>
    <numFmt numFmtId="174" formatCode="[&lt;19960101]&quot;VIRHE!&quot;;[&gt;20501231]&quot;VIRHE!&quot;;0;&quot;VIRHE!&quot;"/>
    <numFmt numFmtId="175" formatCode="[&lt;1]&quot;VIRHE!&quot;;[&gt;3]&quot;VIRHE!&quot;;0;&quot;VIRHE!&quot;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26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FFC000"/>
      <name val="Arial"/>
      <family val="2"/>
    </font>
    <font>
      <sz val="10"/>
      <color rgb="FFFFC00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2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168" fontId="8" fillId="0" borderId="0"/>
    <xf numFmtId="168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473">
    <xf numFmtId="0" fontId="0" fillId="0" borderId="0" xfId="0"/>
    <xf numFmtId="0" fontId="18" fillId="4" borderId="0" xfId="325" applyFont="1" applyFill="1" applyAlignment="1">
      <alignment horizontal="left" wrapText="1"/>
    </xf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4" xfId="316" applyFont="1" applyBorder="1" applyAlignment="1">
      <alignment horizontal="center" vertical="center" wrapText="1"/>
    </xf>
    <xf numFmtId="0" fontId="3" fillId="0" borderId="5" xfId="316" applyFont="1" applyBorder="1" applyAlignment="1">
      <alignment vertical="center" wrapText="1"/>
    </xf>
    <xf numFmtId="0" fontId="3" fillId="0" borderId="6" xfId="316" applyFont="1" applyBorder="1" applyAlignment="1">
      <alignment vertical="center" wrapText="1"/>
    </xf>
    <xf numFmtId="0" fontId="3" fillId="0" borderId="7" xfId="316" applyFont="1" applyBorder="1" applyAlignment="1">
      <alignment vertical="center" wrapText="1"/>
    </xf>
    <xf numFmtId="0" fontId="3" fillId="0" borderId="5" xfId="316" applyFont="1" applyBorder="1" applyAlignment="1">
      <alignment horizontal="center" vertical="center" wrapText="1"/>
    </xf>
    <xf numFmtId="0" fontId="3" fillId="0" borderId="7" xfId="316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325"/>
    <xf numFmtId="0" fontId="2" fillId="0" borderId="0" xfId="333"/>
    <xf numFmtId="0" fontId="2" fillId="0" borderId="0" xfId="333" applyAlignment="1">
      <alignment horizontal="left"/>
    </xf>
    <xf numFmtId="0" fontId="2" fillId="0" borderId="0" xfId="333" quotePrefix="1" applyAlignment="1">
      <alignment horizontal="left"/>
    </xf>
    <xf numFmtId="0" fontId="23" fillId="0" borderId="0" xfId="333" applyFont="1"/>
    <xf numFmtId="0" fontId="16" fillId="0" borderId="0" xfId="316" applyFont="1" applyAlignment="1">
      <alignment vertical="center"/>
    </xf>
    <xf numFmtId="0" fontId="2" fillId="0" borderId="0" xfId="315"/>
    <xf numFmtId="0" fontId="19" fillId="0" borderId="0" xfId="315" applyFont="1"/>
    <xf numFmtId="3" fontId="24" fillId="2" borderId="4" xfId="316" applyNumberFormat="1" applyFont="1" applyFill="1" applyBorder="1" applyAlignment="1" applyProtection="1">
      <alignment horizontal="right" vertical="center"/>
      <protection locked="0"/>
    </xf>
    <xf numFmtId="0" fontId="25" fillId="0" borderId="0" xfId="316" applyFont="1" applyAlignment="1">
      <alignment vertical="center"/>
    </xf>
    <xf numFmtId="170" fontId="18" fillId="0" borderId="0" xfId="337" applyNumberFormat="1" applyFont="1" applyProtection="1">
      <protection hidden="1"/>
    </xf>
    <xf numFmtId="0" fontId="18" fillId="0" borderId="0" xfId="337" applyFont="1" applyProtection="1">
      <protection hidden="1"/>
    </xf>
    <xf numFmtId="0" fontId="27" fillId="0" borderId="0" xfId="337" applyFont="1" applyAlignment="1" applyProtection="1">
      <alignment horizontal="right"/>
      <protection hidden="1"/>
    </xf>
    <xf numFmtId="0" fontId="28" fillId="0" borderId="0" xfId="337" applyFont="1" applyProtection="1">
      <protection hidden="1"/>
    </xf>
    <xf numFmtId="0" fontId="18" fillId="0" borderId="0" xfId="337" applyFont="1"/>
    <xf numFmtId="0" fontId="27" fillId="0" borderId="0" xfId="337" applyFont="1" applyProtection="1">
      <protection hidden="1"/>
    </xf>
    <xf numFmtId="173" fontId="18" fillId="0" borderId="0" xfId="337" applyNumberFormat="1" applyFont="1" applyProtection="1">
      <protection hidden="1"/>
    </xf>
    <xf numFmtId="173" fontId="25" fillId="0" borderId="0" xfId="316" applyNumberFormat="1" applyFont="1" applyAlignment="1">
      <alignment vertical="center"/>
    </xf>
    <xf numFmtId="173" fontId="18" fillId="0" borderId="0" xfId="337" quotePrefix="1" applyNumberFormat="1" applyFont="1" applyProtection="1">
      <protection hidden="1"/>
    </xf>
    <xf numFmtId="173" fontId="28" fillId="0" borderId="0" xfId="337" quotePrefix="1" applyNumberFormat="1" applyFont="1" applyProtection="1">
      <protection hidden="1"/>
    </xf>
    <xf numFmtId="0" fontId="18" fillId="0" borderId="4" xfId="337" applyFont="1" applyBorder="1" applyProtection="1">
      <protection hidden="1"/>
    </xf>
    <xf numFmtId="0" fontId="22" fillId="0" borderId="0" xfId="337" applyFont="1"/>
    <xf numFmtId="0" fontId="25" fillId="0" borderId="0" xfId="316" applyFont="1" applyAlignment="1">
      <alignment horizontal="center" vertical="center"/>
    </xf>
    <xf numFmtId="0" fontId="25" fillId="0" borderId="0" xfId="316" applyFont="1"/>
    <xf numFmtId="49" fontId="25" fillId="0" borderId="0" xfId="316" applyNumberFormat="1" applyFont="1"/>
    <xf numFmtId="0" fontId="25" fillId="0" borderId="0" xfId="316" applyFont="1" applyAlignment="1">
      <alignment horizontal="left" vertical="center"/>
    </xf>
    <xf numFmtId="0" fontId="30" fillId="0" borderId="0" xfId="316" applyFont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315" applyAlignment="1">
      <alignment horizontal="left"/>
    </xf>
    <xf numFmtId="0" fontId="2" fillId="0" borderId="0" xfId="311"/>
    <xf numFmtId="49" fontId="2" fillId="0" borderId="0" xfId="311" applyNumberFormat="1"/>
    <xf numFmtId="0" fontId="2" fillId="0" borderId="0" xfId="309"/>
    <xf numFmtId="0" fontId="2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 applyProtection="1">
      <alignment horizontal="left" vertical="top"/>
      <protection locked="0"/>
    </xf>
    <xf numFmtId="0" fontId="32" fillId="0" borderId="0" xfId="328" applyFont="1" applyAlignment="1">
      <alignment horizontal="left" vertical="top"/>
    </xf>
    <xf numFmtId="0" fontId="32" fillId="0" borderId="0" xfId="328" applyFont="1"/>
    <xf numFmtId="0" fontId="2" fillId="0" borderId="0" xfId="335"/>
    <xf numFmtId="0" fontId="4" fillId="0" borderId="0" xfId="329" applyFont="1" applyAlignment="1">
      <alignment vertical="top"/>
    </xf>
    <xf numFmtId="0" fontId="2" fillId="0" borderId="0" xfId="329"/>
    <xf numFmtId="0" fontId="2" fillId="0" borderId="0" xfId="330" applyAlignment="1">
      <alignment horizontal="left" vertical="top"/>
    </xf>
    <xf numFmtId="0" fontId="32" fillId="0" borderId="0" xfId="330" applyFont="1" applyAlignment="1">
      <alignment vertical="top"/>
    </xf>
    <xf numFmtId="0" fontId="2" fillId="0" borderId="0" xfId="330"/>
    <xf numFmtId="0" fontId="4" fillId="0" borderId="0" xfId="331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2" fillId="0" borderId="0" xfId="309" applyProtection="1">
      <protection locked="0"/>
    </xf>
    <xf numFmtId="0" fontId="2" fillId="0" borderId="0" xfId="309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8" fillId="0" borderId="0" xfId="337" applyFont="1" applyAlignment="1">
      <alignment vertical="center"/>
    </xf>
    <xf numFmtId="0" fontId="18" fillId="0" borderId="0" xfId="337" applyFont="1" applyAlignment="1" applyProtection="1">
      <alignment horizontal="left" vertical="center"/>
      <protection hidden="1"/>
    </xf>
    <xf numFmtId="0" fontId="18" fillId="0" borderId="0" xfId="337" quotePrefix="1" applyFont="1" applyAlignment="1" applyProtection="1">
      <alignment horizontal="left" vertical="center"/>
      <protection hidden="1"/>
    </xf>
    <xf numFmtId="0" fontId="18" fillId="0" borderId="0" xfId="337" applyFont="1" applyAlignment="1" applyProtection="1">
      <alignment horizontal="left" vertical="center" wrapText="1"/>
      <protection hidden="1"/>
    </xf>
    <xf numFmtId="0" fontId="18" fillId="0" borderId="0" xfId="309" applyFont="1"/>
    <xf numFmtId="0" fontId="18" fillId="0" borderId="0" xfId="309" applyFont="1" applyAlignment="1">
      <alignment horizontal="left" vertical="top"/>
    </xf>
    <xf numFmtId="0" fontId="0" fillId="0" borderId="0" xfId="0" quotePrefix="1"/>
    <xf numFmtId="0" fontId="2" fillId="0" borderId="0" xfId="0" quotePrefix="1" applyFont="1"/>
    <xf numFmtId="0" fontId="21" fillId="4" borderId="15" xfId="337" applyFont="1" applyFill="1" applyBorder="1" applyAlignment="1" applyProtection="1">
      <alignment horizontal="left" vertical="center" wrapText="1"/>
      <protection hidden="1"/>
    </xf>
    <xf numFmtId="171" fontId="18" fillId="4" borderId="8" xfId="337" applyNumberFormat="1" applyFont="1" applyFill="1" applyBorder="1" applyProtection="1">
      <protection hidden="1"/>
    </xf>
    <xf numFmtId="0" fontId="27" fillId="4" borderId="9" xfId="337" applyFont="1" applyFill="1" applyBorder="1" applyAlignment="1" applyProtection="1">
      <alignment horizontal="center" vertical="top"/>
      <protection hidden="1"/>
    </xf>
    <xf numFmtId="0" fontId="22" fillId="4" borderId="10" xfId="337" applyFont="1" applyFill="1" applyBorder="1" applyAlignment="1">
      <alignment horizontal="left"/>
    </xf>
    <xf numFmtId="171" fontId="18" fillId="4" borderId="0" xfId="337" applyNumberFormat="1" applyFont="1" applyFill="1" applyProtection="1">
      <protection hidden="1"/>
    </xf>
    <xf numFmtId="0" fontId="27" fillId="4" borderId="11" xfId="337" applyFont="1" applyFill="1" applyBorder="1" applyProtection="1">
      <protection hidden="1"/>
    </xf>
    <xf numFmtId="0" fontId="17" fillId="4" borderId="10" xfId="337" applyFont="1" applyFill="1" applyBorder="1" applyAlignment="1" applyProtection="1">
      <alignment horizontal="left" vertical="center"/>
      <protection hidden="1"/>
    </xf>
    <xf numFmtId="170" fontId="18" fillId="4" borderId="0" xfId="337" quotePrefix="1" applyNumberFormat="1" applyFont="1" applyFill="1" applyAlignment="1" applyProtection="1">
      <alignment vertical="center"/>
      <protection hidden="1"/>
    </xf>
    <xf numFmtId="0" fontId="18" fillId="4" borderId="11" xfId="337" applyFont="1" applyFill="1" applyBorder="1" applyProtection="1">
      <protection hidden="1"/>
    </xf>
    <xf numFmtId="0" fontId="22" fillId="4" borderId="10" xfId="337" applyFont="1" applyFill="1" applyBorder="1" applyAlignment="1" applyProtection="1">
      <alignment vertical="center"/>
      <protection hidden="1"/>
    </xf>
    <xf numFmtId="170" fontId="18" fillId="4" borderId="0" xfId="337" applyNumberFormat="1" applyFont="1" applyFill="1" applyAlignment="1" applyProtection="1">
      <alignment vertical="center"/>
      <protection hidden="1"/>
    </xf>
    <xf numFmtId="0" fontId="18" fillId="4" borderId="10" xfId="337" applyFont="1" applyFill="1" applyBorder="1" applyAlignment="1" applyProtection="1">
      <alignment horizontal="left" vertical="center"/>
      <protection hidden="1"/>
    </xf>
    <xf numFmtId="0" fontId="18" fillId="4" borderId="10" xfId="337" applyFont="1" applyFill="1" applyBorder="1" applyAlignment="1" applyProtection="1">
      <alignment vertical="center"/>
      <protection hidden="1"/>
    </xf>
    <xf numFmtId="0" fontId="18" fillId="4" borderId="0" xfId="337" applyFont="1" applyFill="1" applyAlignment="1" applyProtection="1">
      <alignment vertical="center"/>
      <protection hidden="1"/>
    </xf>
    <xf numFmtId="172" fontId="18" fillId="4" borderId="4" xfId="337" applyNumberFormat="1" applyFont="1" applyFill="1" applyBorder="1" applyAlignment="1">
      <alignment horizontal="center" vertical="center"/>
    </xf>
    <xf numFmtId="172" fontId="18" fillId="4" borderId="0" xfId="337" applyNumberFormat="1" applyFont="1" applyFill="1" applyAlignment="1">
      <alignment horizontal="center" vertical="center"/>
    </xf>
    <xf numFmtId="49" fontId="18" fillId="4" borderId="0" xfId="337" applyNumberFormat="1" applyFont="1" applyFill="1" applyAlignment="1" applyProtection="1">
      <alignment horizontal="left" vertical="center"/>
      <protection locked="0"/>
    </xf>
    <xf numFmtId="49" fontId="18" fillId="4" borderId="4" xfId="337" applyNumberFormat="1" applyFont="1" applyFill="1" applyBorder="1" applyAlignment="1">
      <alignment horizontal="center" vertical="center"/>
    </xf>
    <xf numFmtId="174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4" borderId="0" xfId="337" applyNumberFormat="1" applyFont="1" applyFill="1" applyAlignment="1">
      <alignment vertical="center"/>
    </xf>
    <xf numFmtId="0" fontId="18" fillId="4" borderId="10" xfId="337" applyFont="1" applyFill="1" applyBorder="1" applyAlignment="1">
      <alignment vertical="center"/>
    </xf>
    <xf numFmtId="0" fontId="18" fillId="4" borderId="4" xfId="337" applyFont="1" applyFill="1" applyBorder="1" applyAlignment="1" applyProtection="1">
      <alignment horizontal="center" vertical="center"/>
      <protection hidden="1"/>
    </xf>
    <xf numFmtId="0" fontId="18" fillId="4" borderId="0" xfId="337" applyFont="1" applyFill="1" applyAlignment="1">
      <alignment vertical="center"/>
    </xf>
    <xf numFmtId="0" fontId="18" fillId="4" borderId="16" xfId="337" applyFont="1" applyFill="1" applyBorder="1" applyAlignment="1">
      <alignment vertical="center"/>
    </xf>
    <xf numFmtId="0" fontId="18" fillId="4" borderId="17" xfId="337" applyFont="1" applyFill="1" applyBorder="1" applyAlignment="1" applyProtection="1">
      <alignment horizontal="center" vertical="center"/>
      <protection hidden="1"/>
    </xf>
    <xf numFmtId="0" fontId="18" fillId="4" borderId="12" xfId="337" applyFont="1" applyFill="1" applyBorder="1" applyProtection="1">
      <protection hidden="1"/>
    </xf>
    <xf numFmtId="0" fontId="18" fillId="4" borderId="0" xfId="337" applyFont="1" applyFill="1" applyAlignment="1" applyProtection="1">
      <alignment horizontal="center" vertical="center"/>
      <protection hidden="1"/>
    </xf>
    <xf numFmtId="0" fontId="18" fillId="4" borderId="10" xfId="337" applyFont="1" applyFill="1" applyBorder="1" applyAlignment="1">
      <alignment horizontal="left" vertical="center" indent="4"/>
    </xf>
    <xf numFmtId="49" fontId="18" fillId="5" borderId="18" xfId="337" applyNumberFormat="1" applyFont="1" applyFill="1" applyBorder="1" applyAlignment="1" applyProtection="1">
      <alignment horizontal="left" vertical="center"/>
      <protection locked="0"/>
    </xf>
    <xf numFmtId="49" fontId="5" fillId="5" borderId="18" xfId="187" applyNumberFormat="1" applyFont="1" applyFill="1" applyBorder="1" applyAlignment="1" applyProtection="1">
      <alignment horizontal="left" vertical="center"/>
      <protection locked="0"/>
    </xf>
    <xf numFmtId="0" fontId="18" fillId="4" borderId="10" xfId="337" applyFont="1" applyFill="1" applyBorder="1" applyAlignment="1" applyProtection="1">
      <alignment horizontal="left" vertical="center" indent="4"/>
      <protection hidden="1"/>
    </xf>
    <xf numFmtId="0" fontId="18" fillId="4" borderId="16" xfId="337" applyFont="1" applyFill="1" applyBorder="1" applyAlignment="1" applyProtection="1">
      <alignment vertical="center"/>
      <protection hidden="1"/>
    </xf>
    <xf numFmtId="0" fontId="18" fillId="4" borderId="17" xfId="337" applyFont="1" applyFill="1" applyBorder="1" applyAlignment="1" applyProtection="1">
      <alignment vertical="center"/>
      <protection hidden="1"/>
    </xf>
    <xf numFmtId="0" fontId="40" fillId="0" borderId="0" xfId="0" applyFont="1"/>
    <xf numFmtId="0" fontId="40" fillId="5" borderId="18" xfId="0" applyFont="1" applyFill="1" applyBorder="1"/>
    <xf numFmtId="0" fontId="40" fillId="6" borderId="13" xfId="0" applyFont="1" applyFill="1" applyBorder="1"/>
    <xf numFmtId="0" fontId="40" fillId="4" borderId="4" xfId="0" applyFont="1" applyFill="1" applyBorder="1"/>
    <xf numFmtId="0" fontId="40" fillId="7" borderId="4" xfId="0" applyFont="1" applyFill="1" applyBorder="1"/>
    <xf numFmtId="0" fontId="40" fillId="8" borderId="4" xfId="0" applyFont="1" applyFill="1" applyBorder="1"/>
    <xf numFmtId="49" fontId="18" fillId="7" borderId="8" xfId="327" applyNumberFormat="1" applyFont="1" applyFill="1" applyBorder="1" applyAlignment="1">
      <alignment horizontal="center" vertical="top"/>
    </xf>
    <xf numFmtId="3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18" fillId="7" borderId="10" xfId="327" applyNumberFormat="1" applyFont="1" applyFill="1" applyBorder="1" applyAlignment="1">
      <alignment horizontal="center" vertical="top"/>
    </xf>
    <xf numFmtId="49" fontId="18" fillId="7" borderId="0" xfId="327" applyNumberFormat="1" applyFont="1" applyFill="1" applyAlignment="1">
      <alignment horizontal="center" vertical="top"/>
    </xf>
    <xf numFmtId="49" fontId="18" fillId="7" borderId="15" xfId="327" applyNumberFormat="1" applyFont="1" applyFill="1" applyBorder="1" applyAlignment="1">
      <alignment horizontal="center" vertical="top"/>
    </xf>
    <xf numFmtId="49" fontId="18" fillId="7" borderId="16" xfId="327" applyNumberFormat="1" applyFont="1" applyFill="1" applyBorder="1" applyAlignment="1">
      <alignment horizontal="center" vertical="top"/>
    </xf>
    <xf numFmtId="49" fontId="18" fillId="7" borderId="17" xfId="327" applyNumberFormat="1" applyFont="1" applyFill="1" applyBorder="1" applyAlignment="1">
      <alignment horizontal="center" vertical="top"/>
    </xf>
    <xf numFmtId="0" fontId="21" fillId="4" borderId="0" xfId="325" applyFont="1" applyFill="1" applyProtection="1">
      <protection hidden="1"/>
    </xf>
    <xf numFmtId="0" fontId="2" fillId="4" borderId="0" xfId="325" applyFill="1"/>
    <xf numFmtId="0" fontId="20" fillId="4" borderId="0" xfId="325" applyFont="1" applyFill="1"/>
    <xf numFmtId="0" fontId="17" fillId="4" borderId="0" xfId="325" applyFont="1" applyFill="1"/>
    <xf numFmtId="0" fontId="17" fillId="4" borderId="0" xfId="325" applyFont="1" applyFill="1" applyProtection="1">
      <protection hidden="1"/>
    </xf>
    <xf numFmtId="0" fontId="18" fillId="4" borderId="0" xfId="325" applyFont="1" applyFill="1"/>
    <xf numFmtId="0" fontId="22" fillId="4" borderId="0" xfId="325" applyFont="1" applyFill="1" applyProtection="1">
      <protection hidden="1"/>
    </xf>
    <xf numFmtId="0" fontId="22" fillId="4" borderId="0" xfId="325" applyFont="1" applyFill="1"/>
    <xf numFmtId="175" fontId="18" fillId="4" borderId="4" xfId="337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25" fillId="3" borderId="0" xfId="316" applyFont="1" applyFill="1" applyAlignment="1">
      <alignment vertical="center" wrapText="1"/>
    </xf>
    <xf numFmtId="14" fontId="25" fillId="0" borderId="4" xfId="316" quotePrefix="1" applyNumberFormat="1" applyFont="1" applyBorder="1" applyAlignment="1">
      <alignment horizontal="center" vertical="center"/>
    </xf>
    <xf numFmtId="0" fontId="25" fillId="3" borderId="0" xfId="316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5" fillId="3" borderId="0" xfId="316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wrapText="1"/>
    </xf>
    <xf numFmtId="1" fontId="25" fillId="5" borderId="22" xfId="316" applyNumberFormat="1" applyFont="1" applyFill="1" applyBorder="1" applyAlignment="1" applyProtection="1">
      <alignment horizontal="right" vertical="center"/>
      <protection locked="0"/>
    </xf>
    <xf numFmtId="1" fontId="25" fillId="5" borderId="4" xfId="316" applyNumberFormat="1" applyFont="1" applyFill="1" applyBorder="1" applyAlignment="1" applyProtection="1">
      <alignment horizontal="right" vertical="center"/>
      <protection locked="0"/>
    </xf>
    <xf numFmtId="1" fontId="25" fillId="5" borderId="19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/>
    </xf>
    <xf numFmtId="1" fontId="25" fillId="5" borderId="21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/>
    </xf>
    <xf numFmtId="49" fontId="25" fillId="0" borderId="4" xfId="316" applyNumberFormat="1" applyFont="1" applyBorder="1" applyAlignment="1">
      <alignment horizontal="center" wrapText="1"/>
    </xf>
    <xf numFmtId="1" fontId="25" fillId="5" borderId="20" xfId="316" applyNumberFormat="1" applyFont="1" applyFill="1" applyBorder="1" applyAlignment="1" applyProtection="1">
      <alignment horizontal="right" vertical="center"/>
      <protection locked="0"/>
    </xf>
    <xf numFmtId="1" fontId="25" fillId="5" borderId="24" xfId="316" applyNumberFormat="1" applyFont="1" applyFill="1" applyBorder="1" applyAlignment="1" applyProtection="1">
      <alignment horizontal="right" vertical="center"/>
      <protection locked="0"/>
    </xf>
    <xf numFmtId="1" fontId="25" fillId="0" borderId="4" xfId="338" applyNumberFormat="1" applyFont="1" applyFill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/>
      <protection locked="0"/>
    </xf>
    <xf numFmtId="1" fontId="25" fillId="5" borderId="25" xfId="316" applyNumberFormat="1" applyFont="1" applyFill="1" applyBorder="1" applyAlignment="1" applyProtection="1">
      <alignment horizontal="right" vertical="center"/>
      <protection locked="0"/>
    </xf>
    <xf numFmtId="49" fontId="18" fillId="7" borderId="4" xfId="327" applyNumberFormat="1" applyFont="1" applyFill="1" applyBorder="1" applyAlignment="1">
      <alignment horizontal="center" vertical="top"/>
    </xf>
    <xf numFmtId="49" fontId="18" fillId="7" borderId="9" xfId="327" applyNumberFormat="1" applyFont="1" applyFill="1" applyBorder="1" applyAlignment="1">
      <alignment horizontal="center" vertical="top"/>
    </xf>
    <xf numFmtId="49" fontId="18" fillId="7" borderId="11" xfId="327" applyNumberFormat="1" applyFont="1" applyFill="1" applyBorder="1" applyAlignment="1">
      <alignment horizontal="center" vertical="top"/>
    </xf>
    <xf numFmtId="49" fontId="18" fillId="7" borderId="12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49" fontId="18" fillId="0" borderId="4" xfId="316" applyNumberFormat="1" applyFont="1" applyBorder="1" applyAlignment="1">
      <alignment horizontal="center" wrapText="1"/>
    </xf>
    <xf numFmtId="49" fontId="18" fillId="0" borderId="4" xfId="327" applyNumberFormat="1" applyFont="1" applyBorder="1" applyAlignment="1">
      <alignment horizontal="center" wrapText="1"/>
    </xf>
    <xf numFmtId="49" fontId="18" fillId="7" borderId="14" xfId="327" applyNumberFormat="1" applyFont="1" applyFill="1" applyBorder="1" applyAlignment="1">
      <alignment horizontal="center" vertical="top"/>
    </xf>
    <xf numFmtId="49" fontId="18" fillId="7" borderId="13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wrapText="1"/>
    </xf>
    <xf numFmtId="3" fontId="18" fillId="0" borderId="0" xfId="0" quotePrefix="1" applyNumberFormat="1" applyFont="1" applyAlignment="1">
      <alignment horizontal="center" vertical="center" wrapText="1"/>
    </xf>
    <xf numFmtId="0" fontId="45" fillId="5" borderId="0" xfId="316" quotePrefix="1" applyFont="1" applyFill="1" applyAlignment="1">
      <alignment horizontal="center" vertical="center"/>
    </xf>
    <xf numFmtId="49" fontId="25" fillId="5" borderId="23" xfId="316" applyNumberFormat="1" applyFont="1" applyFill="1" applyBorder="1" applyAlignment="1" applyProtection="1">
      <alignment horizontal="left" vertical="center"/>
      <protection locked="0"/>
    </xf>
    <xf numFmtId="0" fontId="2" fillId="0" borderId="0" xfId="309" applyAlignment="1">
      <alignment horizontal="left"/>
    </xf>
    <xf numFmtId="49" fontId="2" fillId="0" borderId="0" xfId="309" applyNumberFormat="1" applyAlignment="1">
      <alignment horizontal="left"/>
    </xf>
    <xf numFmtId="1" fontId="18" fillId="0" borderId="4" xfId="0" applyNumberFormat="1" applyFont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 wrapText="1"/>
      <protection locked="0"/>
    </xf>
    <xf numFmtId="1" fontId="25" fillId="0" borderId="4" xfId="316" applyNumberFormat="1" applyFont="1" applyBorder="1" applyProtection="1">
      <protection locked="0"/>
    </xf>
    <xf numFmtId="0" fontId="25" fillId="0" borderId="27" xfId="316" applyFont="1" applyBorder="1" applyProtection="1">
      <protection locked="0"/>
    </xf>
    <xf numFmtId="1" fontId="25" fillId="5" borderId="0" xfId="316" applyNumberFormat="1" applyFont="1" applyFill="1" applyAlignment="1">
      <alignment horizontal="right" vertical="center"/>
    </xf>
    <xf numFmtId="1" fontId="25" fillId="5" borderId="0" xfId="316" applyNumberFormat="1" applyFont="1" applyFill="1" applyAlignment="1">
      <alignment horizontal="center" vertical="center"/>
    </xf>
    <xf numFmtId="49" fontId="19" fillId="0" borderId="0" xfId="308" applyNumberFormat="1" applyFont="1" applyAlignment="1">
      <alignment horizontal="left" vertical="center"/>
    </xf>
    <xf numFmtId="49" fontId="29" fillId="0" borderId="0" xfId="316" applyNumberFormat="1" applyFont="1" applyAlignment="1">
      <alignment horizontal="right" vertical="center"/>
    </xf>
    <xf numFmtId="49" fontId="18" fillId="0" borderId="0" xfId="316" applyNumberFormat="1" applyFont="1" applyAlignment="1">
      <alignment vertical="center"/>
    </xf>
    <xf numFmtId="49" fontId="18" fillId="0" borderId="0" xfId="316" applyNumberFormat="1" applyFont="1" applyAlignment="1">
      <alignment horizontal="center" vertical="center"/>
    </xf>
    <xf numFmtId="49" fontId="18" fillId="0" borderId="0" xfId="307" applyNumberFormat="1" applyFont="1" applyAlignment="1">
      <alignment horizontal="left" vertical="center"/>
    </xf>
    <xf numFmtId="49" fontId="30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horizontal="center" vertical="center"/>
    </xf>
    <xf numFmtId="49" fontId="26" fillId="0" borderId="0" xfId="316" applyNumberFormat="1" applyFont="1" applyAlignment="1">
      <alignment vertical="center"/>
    </xf>
    <xf numFmtId="49" fontId="18" fillId="0" borderId="0" xfId="316" quotePrefix="1" applyNumberFormat="1" applyFont="1" applyAlignment="1">
      <alignment vertical="center"/>
    </xf>
    <xf numFmtId="49" fontId="18" fillId="0" borderId="0" xfId="316" applyNumberFormat="1" applyFont="1" applyAlignment="1">
      <alignment horizontal="left" vertical="center"/>
    </xf>
    <xf numFmtId="49" fontId="25" fillId="3" borderId="0" xfId="316" applyNumberFormat="1" applyFont="1" applyFill="1" applyAlignment="1">
      <alignment horizontal="left" vertical="center" wrapText="1"/>
    </xf>
    <xf numFmtId="49" fontId="25" fillId="0" borderId="0" xfId="316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49" fontId="26" fillId="0" borderId="0" xfId="316" applyNumberFormat="1" applyFont="1"/>
    <xf numFmtId="49" fontId="30" fillId="0" borderId="0" xfId="316" applyNumberFormat="1" applyFont="1" applyAlignment="1">
      <alignment horizontal="center" vertical="center"/>
    </xf>
    <xf numFmtId="49" fontId="30" fillId="0" borderId="0" xfId="316" applyNumberFormat="1" applyFont="1" applyAlignment="1">
      <alignment horizontal="left"/>
    </xf>
    <xf numFmtId="49" fontId="42" fillId="5" borderId="4" xfId="316" quotePrefix="1" applyNumberFormat="1" applyFont="1" applyFill="1" applyBorder="1" applyAlignment="1">
      <alignment horizontal="center" vertical="center"/>
    </xf>
    <xf numFmtId="49" fontId="18" fillId="0" borderId="4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 indent="1"/>
    </xf>
    <xf numFmtId="49" fontId="3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/>
    </xf>
    <xf numFmtId="49" fontId="18" fillId="0" borderId="11" xfId="0" applyNumberFormat="1" applyFont="1" applyBorder="1" applyAlignment="1">
      <alignment horizontal="center"/>
    </xf>
    <xf numFmtId="49" fontId="26" fillId="0" borderId="0" xfId="316" applyNumberFormat="1" applyFont="1" applyAlignment="1">
      <alignment horizontal="left"/>
    </xf>
    <xf numFmtId="49" fontId="30" fillId="0" borderId="0" xfId="316" applyNumberFormat="1" applyFont="1" applyAlignment="1">
      <alignment horizontal="left" vertical="center" indent="1"/>
    </xf>
    <xf numFmtId="49" fontId="25" fillId="0" borderId="0" xfId="316" applyNumberFormat="1" applyFont="1" applyAlignment="1">
      <alignment horizontal="left" vertical="center" indent="2"/>
    </xf>
    <xf numFmtId="49" fontId="35" fillId="0" borderId="26" xfId="316" applyNumberFormat="1" applyFont="1" applyBorder="1" applyAlignment="1">
      <alignment horizontal="center" vertical="center"/>
    </xf>
    <xf numFmtId="49" fontId="18" fillId="0" borderId="26" xfId="0" quotePrefix="1" applyNumberFormat="1" applyFont="1" applyBorder="1" applyAlignment="1">
      <alignment horizontal="center"/>
    </xf>
    <xf numFmtId="49" fontId="25" fillId="0" borderId="0" xfId="316" applyNumberFormat="1" applyFont="1" applyAlignment="1">
      <alignment horizontal="left" vertical="center" wrapText="1" indent="2"/>
    </xf>
    <xf numFmtId="49" fontId="25" fillId="0" borderId="26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horizontal="left" indent="1"/>
    </xf>
    <xf numFmtId="49" fontId="18" fillId="0" borderId="0" xfId="0" applyNumberFormat="1" applyFont="1" applyAlignment="1">
      <alignment horizontal="left" vertical="center" indent="2"/>
    </xf>
    <xf numFmtId="49" fontId="18" fillId="0" borderId="0" xfId="0" applyNumberFormat="1" applyFont="1" applyAlignment="1">
      <alignment horizontal="left" vertical="center" wrapText="1" indent="2"/>
    </xf>
    <xf numFmtId="49" fontId="42" fillId="5" borderId="0" xfId="316" quotePrefix="1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 indent="1"/>
    </xf>
    <xf numFmtId="49" fontId="22" fillId="0" borderId="0" xfId="0" applyNumberFormat="1" applyFont="1"/>
    <xf numFmtId="49" fontId="26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vertical="center" wrapText="1" indent="1"/>
    </xf>
    <xf numFmtId="49" fontId="25" fillId="0" borderId="0" xfId="316" applyNumberFormat="1" applyFont="1" applyAlignment="1">
      <alignment horizontal="left" vertical="center" wrapText="1"/>
    </xf>
    <xf numFmtId="49" fontId="18" fillId="3" borderId="0" xfId="0" applyNumberFormat="1" applyFont="1" applyFill="1" applyAlignment="1">
      <alignment horizontal="left" vertical="center" indent="1"/>
    </xf>
    <xf numFmtId="49" fontId="25" fillId="0" borderId="10" xfId="316" applyNumberFormat="1" applyFont="1" applyBorder="1" applyAlignment="1">
      <alignment vertical="center"/>
    </xf>
    <xf numFmtId="49" fontId="2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quotePrefix="1" applyNumberFormat="1" applyFont="1" applyBorder="1" applyAlignment="1">
      <alignment horizontal="center" vertical="center" wrapText="1"/>
    </xf>
    <xf numFmtId="49" fontId="45" fillId="5" borderId="4" xfId="316" quotePrefix="1" applyNumberFormat="1" applyFont="1" applyFill="1" applyBorder="1" applyAlignment="1">
      <alignment horizontal="center" vertical="center"/>
    </xf>
    <xf numFmtId="49" fontId="25" fillId="0" borderId="4" xfId="316" quotePrefix="1" applyNumberFormat="1" applyFont="1" applyBorder="1" applyAlignment="1">
      <alignment horizontal="center" vertical="center"/>
    </xf>
    <xf numFmtId="49" fontId="25" fillId="3" borderId="0" xfId="316" applyNumberFormat="1" applyFont="1" applyFill="1" applyAlignment="1">
      <alignment vertical="center" wrapText="1"/>
    </xf>
    <xf numFmtId="49" fontId="41" fillId="5" borderId="0" xfId="316" applyNumberFormat="1" applyFont="1" applyFill="1" applyAlignment="1">
      <alignment horizontal="center" vertical="center"/>
    </xf>
    <xf numFmtId="49" fontId="31" fillId="0" borderId="0" xfId="316" applyNumberFormat="1" applyFont="1" applyAlignment="1">
      <alignment horizontal="center" vertical="center"/>
    </xf>
    <xf numFmtId="49" fontId="35" fillId="0" borderId="0" xfId="316" applyNumberFormat="1" applyFont="1" applyAlignment="1">
      <alignment horizontal="center" vertical="center"/>
    </xf>
    <xf numFmtId="49" fontId="46" fillId="0" borderId="0" xfId="0" applyNumberFormat="1" applyFont="1"/>
    <xf numFmtId="49" fontId="49" fillId="0" borderId="0" xfId="316" applyNumberFormat="1" applyFont="1"/>
    <xf numFmtId="49" fontId="18" fillId="0" borderId="14" xfId="0" applyNumberFormat="1" applyFont="1" applyBorder="1" applyAlignment="1">
      <alignment horizontal="center" vertical="center" wrapText="1"/>
    </xf>
    <xf numFmtId="49" fontId="45" fillId="5" borderId="14" xfId="316" quotePrefix="1" applyNumberFormat="1" applyFont="1" applyFill="1" applyBorder="1" applyAlignment="1">
      <alignment horizontal="center" vertical="center"/>
    </xf>
    <xf numFmtId="1" fontId="0" fillId="0" borderId="0" xfId="0" applyNumberFormat="1"/>
    <xf numFmtId="49" fontId="25" fillId="0" borderId="11" xfId="316" applyNumberFormat="1" applyFont="1" applyBorder="1" applyAlignment="1">
      <alignment vertical="center" wrapText="1"/>
    </xf>
    <xf numFmtId="0" fontId="30" fillId="0" borderId="0" xfId="316" applyFont="1"/>
    <xf numFmtId="1" fontId="25" fillId="5" borderId="30" xfId="316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indent="1"/>
    </xf>
    <xf numFmtId="49" fontId="30" fillId="0" borderId="0" xfId="316" applyNumberFormat="1" applyFont="1"/>
    <xf numFmtId="49" fontId="22" fillId="0" borderId="0" xfId="0" applyNumberFormat="1" applyFont="1" applyAlignment="1">
      <alignment horizontal="left" wrapText="1"/>
    </xf>
    <xf numFmtId="0" fontId="2" fillId="0" borderId="17" xfId="0" applyFont="1" applyBorder="1"/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25" fillId="0" borderId="0" xfId="316" applyNumberFormat="1" applyFont="1"/>
    <xf numFmtId="49" fontId="30" fillId="0" borderId="0" xfId="316" applyNumberFormat="1" applyFont="1" applyAlignment="1">
      <alignment vertical="center" wrapText="1"/>
    </xf>
    <xf numFmtId="1" fontId="25" fillId="5" borderId="31" xfId="316" applyNumberFormat="1" applyFont="1" applyFill="1" applyBorder="1" applyAlignment="1" applyProtection="1">
      <alignment horizontal="right" vertical="center"/>
      <protection locked="0"/>
    </xf>
    <xf numFmtId="1" fontId="25" fillId="5" borderId="13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>
      <alignment horizontal="left" vertical="center" wrapText="1" indent="1"/>
    </xf>
    <xf numFmtId="170" fontId="18" fillId="4" borderId="0" xfId="337" applyNumberFormat="1" applyFont="1" applyFill="1" applyAlignment="1" applyProtection="1">
      <alignment vertical="center"/>
      <protection locked="0" hidden="1"/>
    </xf>
    <xf numFmtId="0" fontId="50" fillId="9" borderId="0" xfId="0" applyFont="1" applyFill="1" applyAlignment="1">
      <alignment horizontal="left" vertical="top"/>
    </xf>
    <xf numFmtId="49" fontId="35" fillId="0" borderId="0" xfId="316" applyNumberFormat="1" applyFont="1" applyAlignment="1">
      <alignment vertical="center"/>
    </xf>
    <xf numFmtId="1" fontId="25" fillId="5" borderId="29" xfId="316" applyNumberFormat="1" applyFont="1" applyFill="1" applyBorder="1" applyAlignment="1" applyProtection="1">
      <alignment horizontal="right" vertical="center"/>
      <protection locked="0"/>
    </xf>
    <xf numFmtId="49" fontId="18" fillId="7" borderId="28" xfId="327" applyNumberFormat="1" applyFont="1" applyFill="1" applyBorder="1" applyAlignment="1">
      <alignment horizontal="center" vertical="top"/>
    </xf>
    <xf numFmtId="1" fontId="25" fillId="5" borderId="32" xfId="316" applyNumberFormat="1" applyFont="1" applyFill="1" applyBorder="1" applyAlignment="1" applyProtection="1">
      <alignment horizontal="right" vertical="center"/>
      <protection locked="0"/>
    </xf>
    <xf numFmtId="0" fontId="2" fillId="0" borderId="0" xfId="309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35" fillId="10" borderId="0" xfId="0" applyFont="1" applyFill="1" applyAlignment="1">
      <alignment vertical="center"/>
    </xf>
    <xf numFmtId="0" fontId="36" fillId="0" borderId="0" xfId="309" applyFont="1" applyAlignment="1">
      <alignment horizontal="left" vertical="top"/>
    </xf>
    <xf numFmtId="0" fontId="33" fillId="0" borderId="0" xfId="335" applyFont="1" applyAlignment="1">
      <alignment horizontal="left" vertical="top"/>
    </xf>
    <xf numFmtId="0" fontId="23" fillId="0" borderId="0" xfId="0" applyFont="1"/>
    <xf numFmtId="49" fontId="25" fillId="0" borderId="4" xfId="317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25" fillId="0" borderId="4" xfId="316" applyNumberFormat="1" applyFont="1" applyBorder="1" applyAlignment="1">
      <alignment horizontal="center" wrapText="1"/>
    </xf>
    <xf numFmtId="0" fontId="2" fillId="9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49" fontId="35" fillId="0" borderId="0" xfId="316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25" fillId="0" borderId="8" xfId="316" applyFont="1" applyBorder="1" applyAlignment="1">
      <alignment vertical="center"/>
    </xf>
    <xf numFmtId="0" fontId="25" fillId="0" borderId="8" xfId="316" applyFont="1" applyBorder="1"/>
    <xf numFmtId="49" fontId="25" fillId="0" borderId="8" xfId="316" applyNumberFormat="1" applyFont="1" applyBorder="1"/>
    <xf numFmtId="49" fontId="18" fillId="3" borderId="0" xfId="0" applyNumberFormat="1" applyFont="1" applyFill="1" applyAlignment="1">
      <alignment horizontal="left" vertical="center" wrapText="1" indent="1"/>
    </xf>
    <xf numFmtId="49" fontId="40" fillId="0" borderId="0" xfId="0" applyNumberFormat="1" applyFont="1"/>
    <xf numFmtId="0" fontId="2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5" fillId="0" borderId="10" xfId="316" applyFont="1" applyBorder="1"/>
    <xf numFmtId="1" fontId="25" fillId="0" borderId="15" xfId="338" applyNumberFormat="1" applyFont="1" applyFill="1" applyBorder="1" applyAlignment="1" applyProtection="1">
      <alignment horizontal="right" vertical="center"/>
      <protection locked="0"/>
    </xf>
    <xf numFmtId="49" fontId="21" fillId="0" borderId="0" xfId="316" applyNumberFormat="1" applyFont="1" applyAlignment="1">
      <alignment horizontal="left"/>
    </xf>
    <xf numFmtId="1" fontId="25" fillId="0" borderId="14" xfId="338" applyNumberFormat="1" applyFont="1" applyFill="1" applyBorder="1" applyAlignment="1" applyProtection="1">
      <alignment horizontal="right" vertical="center"/>
      <protection locked="0"/>
    </xf>
    <xf numFmtId="0" fontId="25" fillId="0" borderId="4" xfId="316" applyFont="1" applyBorder="1" applyAlignment="1">
      <alignment horizontal="center" wrapText="1"/>
    </xf>
    <xf numFmtId="0" fontId="25" fillId="0" borderId="4" xfId="316" applyFont="1" applyBorder="1" applyAlignment="1">
      <alignment horizontal="center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316" applyFont="1"/>
    <xf numFmtId="49" fontId="18" fillId="5" borderId="4" xfId="316" quotePrefix="1" applyNumberFormat="1" applyFont="1" applyFill="1" applyBorder="1" applyAlignment="1">
      <alignment horizontal="center" vertical="center"/>
    </xf>
    <xf numFmtId="49" fontId="18" fillId="0" borderId="0" xfId="316" applyNumberFormat="1" applyFont="1" applyAlignment="1">
      <alignment horizontal="left" vertical="center" wrapText="1"/>
    </xf>
    <xf numFmtId="49" fontId="18" fillId="7" borderId="15" xfId="327" applyNumberFormat="1" applyFont="1" applyFill="1" applyBorder="1" applyAlignment="1">
      <alignment horizontal="center" vertical="center"/>
    </xf>
    <xf numFmtId="49" fontId="18" fillId="7" borderId="8" xfId="327" applyNumberFormat="1" applyFont="1" applyFill="1" applyBorder="1" applyAlignment="1">
      <alignment horizontal="center" vertical="center"/>
    </xf>
    <xf numFmtId="49" fontId="18" fillId="7" borderId="0" xfId="327" applyNumberFormat="1" applyFont="1" applyFill="1" applyAlignment="1">
      <alignment horizontal="center" vertical="center"/>
    </xf>
    <xf numFmtId="49" fontId="18" fillId="7" borderId="16" xfId="327" applyNumberFormat="1" applyFont="1" applyFill="1" applyBorder="1" applyAlignment="1">
      <alignment horizontal="center" vertical="center"/>
    </xf>
    <xf numFmtId="49" fontId="18" fillId="7" borderId="17" xfId="327" applyNumberFormat="1" applyFont="1" applyFill="1" applyBorder="1" applyAlignment="1">
      <alignment horizontal="center" vertical="center"/>
    </xf>
    <xf numFmtId="49" fontId="18" fillId="7" borderId="10" xfId="327" applyNumberFormat="1" applyFont="1" applyFill="1" applyBorder="1" applyAlignment="1">
      <alignment horizontal="center" vertical="center"/>
    </xf>
    <xf numFmtId="49" fontId="18" fillId="7" borderId="12" xfId="327" applyNumberFormat="1" applyFont="1" applyFill="1" applyBorder="1" applyAlignment="1">
      <alignment horizontal="center" vertical="center"/>
    </xf>
    <xf numFmtId="49" fontId="18" fillId="7" borderId="11" xfId="327" applyNumberFormat="1" applyFont="1" applyFill="1" applyBorder="1" applyAlignment="1">
      <alignment horizontal="center" vertical="center"/>
    </xf>
    <xf numFmtId="0" fontId="25" fillId="0" borderId="0" xfId="316" applyFont="1" applyAlignment="1">
      <alignment horizontal="left"/>
    </xf>
    <xf numFmtId="49" fontId="18" fillId="0" borderId="4" xfId="316" applyNumberFormat="1" applyFont="1" applyBorder="1" applyAlignment="1">
      <alignment horizontal="left"/>
    </xf>
    <xf numFmtId="49" fontId="18" fillId="0" borderId="0" xfId="316" applyNumberFormat="1" applyFont="1" applyAlignment="1">
      <alignment horizontal="left"/>
    </xf>
    <xf numFmtId="49" fontId="18" fillId="0" borderId="0" xfId="316" applyNumberFormat="1" applyFont="1" applyAlignment="1">
      <alignment horizontal="left" wrapText="1"/>
    </xf>
    <xf numFmtId="49" fontId="18" fillId="7" borderId="15" xfId="327" applyNumberFormat="1" applyFont="1" applyFill="1" applyBorder="1" applyAlignment="1">
      <alignment horizontal="left"/>
    </xf>
    <xf numFmtId="49" fontId="18" fillId="7" borderId="8" xfId="327" applyNumberFormat="1" applyFont="1" applyFill="1" applyBorder="1" applyAlignment="1">
      <alignment horizontal="left"/>
    </xf>
    <xf numFmtId="49" fontId="18" fillId="7" borderId="0" xfId="327" applyNumberFormat="1" applyFont="1" applyFill="1" applyAlignment="1">
      <alignment horizontal="left"/>
    </xf>
    <xf numFmtId="49" fontId="25" fillId="0" borderId="0" xfId="317" applyNumberFormat="1" applyFont="1"/>
    <xf numFmtId="49" fontId="42" fillId="5" borderId="4" xfId="317" quotePrefix="1" applyNumberFormat="1" applyFont="1" applyFill="1" applyBorder="1" applyAlignment="1">
      <alignment horizontal="center" vertical="center"/>
    </xf>
    <xf numFmtId="49" fontId="18" fillId="0" borderId="4" xfId="317" applyNumberFormat="1" applyFont="1" applyBorder="1" applyAlignment="1">
      <alignment horizontal="center" vertical="center"/>
    </xf>
    <xf numFmtId="49" fontId="35" fillId="7" borderId="0" xfId="327" applyNumberFormat="1" applyFont="1" applyFill="1" applyAlignment="1">
      <alignment horizontal="center" vertical="top"/>
    </xf>
    <xf numFmtId="49" fontId="35" fillId="7" borderId="11" xfId="327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horizontal="left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22" fillId="0" borderId="0" xfId="316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8" fillId="0" borderId="0" xfId="316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0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52" fillId="0" borderId="0" xfId="316" applyFont="1" applyAlignment="1">
      <alignment horizontal="left" vertical="top"/>
    </xf>
    <xf numFmtId="0" fontId="53" fillId="0" borderId="0" xfId="0" applyFont="1" applyAlignment="1">
      <alignment vertical="top"/>
    </xf>
    <xf numFmtId="49" fontId="18" fillId="0" borderId="0" xfId="316" applyNumberFormat="1" applyFont="1" applyAlignment="1">
      <alignment horizontal="left" vertical="top"/>
    </xf>
    <xf numFmtId="49" fontId="42" fillId="0" borderId="0" xfId="316" applyNumberFormat="1" applyFont="1" applyAlignment="1">
      <alignment horizontal="left" vertical="top"/>
    </xf>
    <xf numFmtId="0" fontId="18" fillId="0" borderId="0" xfId="0" applyFont="1" applyAlignment="1">
      <alignment vertical="top"/>
    </xf>
    <xf numFmtId="0" fontId="5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49" fontId="42" fillId="0" borderId="0" xfId="316" applyNumberFormat="1" applyFont="1" applyAlignment="1">
      <alignment vertical="top"/>
    </xf>
    <xf numFmtId="1" fontId="18" fillId="7" borderId="0" xfId="327" applyNumberFormat="1" applyFont="1" applyFill="1" applyAlignment="1">
      <alignment horizontal="right" vertical="top"/>
    </xf>
    <xf numFmtId="1" fontId="18" fillId="7" borderId="15" xfId="327" applyNumberFormat="1" applyFont="1" applyFill="1" applyBorder="1" applyAlignment="1">
      <alignment horizontal="right" vertical="top"/>
    </xf>
    <xf numFmtId="49" fontId="18" fillId="7" borderId="0" xfId="327" applyNumberFormat="1" applyFont="1" applyFill="1" applyAlignment="1">
      <alignment horizontal="right" vertical="center"/>
    </xf>
    <xf numFmtId="1" fontId="35" fillId="0" borderId="33" xfId="316" applyNumberFormat="1" applyFont="1" applyBorder="1" applyAlignment="1">
      <alignment horizontal="right" vertical="center"/>
    </xf>
    <xf numFmtId="0" fontId="25" fillId="0" borderId="4" xfId="316" applyFont="1" applyBorder="1" applyAlignment="1">
      <alignment horizontal="center" vertical="center" wrapText="1"/>
    </xf>
    <xf numFmtId="49" fontId="18" fillId="0" borderId="0" xfId="316" applyNumberFormat="1" applyFont="1" applyAlignment="1">
      <alignment horizontal="left" vertical="center" indent="1"/>
    </xf>
    <xf numFmtId="49" fontId="18" fillId="0" borderId="0" xfId="316" applyNumberFormat="1" applyFont="1" applyAlignment="1">
      <alignment horizontal="left" indent="1"/>
    </xf>
    <xf numFmtId="0" fontId="18" fillId="0" borderId="0" xfId="316" applyFont="1" applyAlignment="1">
      <alignment horizontal="center" vertical="center"/>
    </xf>
    <xf numFmtId="0" fontId="18" fillId="0" borderId="0" xfId="316" applyFont="1" applyAlignment="1">
      <alignment vertical="center"/>
    </xf>
    <xf numFmtId="0" fontId="18" fillId="0" borderId="0" xfId="316" applyFont="1"/>
    <xf numFmtId="49" fontId="18" fillId="0" borderId="0" xfId="316" applyNumberFormat="1" applyFont="1"/>
    <xf numFmtId="0" fontId="22" fillId="0" borderId="0" xfId="316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4" xfId="316" applyNumberFormat="1" applyFont="1" applyBorder="1" applyAlignment="1">
      <alignment horizontal="center"/>
    </xf>
    <xf numFmtId="0" fontId="18" fillId="0" borderId="0" xfId="316" applyFont="1" applyAlignment="1">
      <alignment horizontal="left" vertical="center" wrapText="1"/>
    </xf>
    <xf numFmtId="49" fontId="18" fillId="0" borderId="28" xfId="316" applyNumberFormat="1" applyFont="1" applyBorder="1" applyAlignment="1">
      <alignment horizontal="center" wrapText="1"/>
    </xf>
    <xf numFmtId="1" fontId="18" fillId="0" borderId="4" xfId="338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vertical="center" wrapText="1"/>
    </xf>
    <xf numFmtId="1" fontId="18" fillId="0" borderId="28" xfId="338" applyNumberFormat="1" applyFont="1" applyFill="1" applyBorder="1" applyAlignment="1" applyProtection="1">
      <alignment horizontal="right" vertical="center"/>
      <protection locked="0"/>
    </xf>
    <xf numFmtId="0" fontId="18" fillId="0" borderId="4" xfId="316" applyFont="1" applyBorder="1" applyAlignment="1">
      <alignment horizontal="center" wrapText="1"/>
    </xf>
    <xf numFmtId="0" fontId="18" fillId="0" borderId="4" xfId="316" applyFont="1" applyBorder="1" applyAlignment="1" applyProtection="1">
      <alignment horizontal="right" vertical="center" wrapText="1"/>
      <protection locked="0"/>
    </xf>
    <xf numFmtId="1" fontId="18" fillId="0" borderId="4" xfId="316" applyNumberFormat="1" applyFont="1" applyBorder="1" applyAlignment="1" applyProtection="1">
      <alignment vertical="center"/>
      <protection locked="0"/>
    </xf>
    <xf numFmtId="49" fontId="18" fillId="0" borderId="4" xfId="316" applyNumberFormat="1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wrapText="1"/>
    </xf>
    <xf numFmtId="2" fontId="18" fillId="0" borderId="4" xfId="338" applyNumberFormat="1" applyFont="1" applyFill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horizontal="center" wrapText="1"/>
    </xf>
    <xf numFmtId="49" fontId="18" fillId="0" borderId="17" xfId="316" applyNumberFormat="1" applyFont="1" applyBorder="1" applyAlignment="1">
      <alignment vertical="center"/>
    </xf>
    <xf numFmtId="0" fontId="18" fillId="0" borderId="17" xfId="316" applyFont="1" applyBorder="1" applyAlignment="1">
      <alignment vertical="center"/>
    </xf>
    <xf numFmtId="0" fontId="18" fillId="0" borderId="17" xfId="316" applyFont="1" applyBorder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18" fillId="0" borderId="0" xfId="316" applyFont="1" applyAlignment="1">
      <alignment horizontal="left"/>
    </xf>
    <xf numFmtId="0" fontId="22" fillId="0" borderId="0" xfId="316" applyFont="1" applyAlignment="1">
      <alignment horizontal="left" wrapText="1"/>
    </xf>
    <xf numFmtId="0" fontId="18" fillId="0" borderId="0" xfId="0" applyFont="1" applyAlignment="1">
      <alignment horizontal="left" wrapText="1"/>
    </xf>
    <xf numFmtId="2" fontId="18" fillId="0" borderId="0" xfId="316" applyNumberFormat="1" applyFont="1" applyAlignment="1">
      <alignment horizontal="left"/>
    </xf>
    <xf numFmtId="0" fontId="18" fillId="0" borderId="0" xfId="316" applyFont="1" applyAlignment="1">
      <alignment horizontal="left" wrapText="1"/>
    </xf>
    <xf numFmtId="1" fontId="18" fillId="0" borderId="33" xfId="316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wrapText="1"/>
    </xf>
    <xf numFmtId="1" fontId="18" fillId="0" borderId="4" xfId="316" applyNumberFormat="1" applyFont="1" applyBorder="1" applyAlignment="1" applyProtection="1">
      <alignment horizontal="right" vertical="center" wrapText="1"/>
      <protection locked="0"/>
    </xf>
    <xf numFmtId="2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14" xfId="0" applyNumberFormat="1" applyFont="1" applyBorder="1" applyAlignment="1">
      <alignment horizontal="center" wrapText="1"/>
    </xf>
    <xf numFmtId="0" fontId="22" fillId="0" borderId="0" xfId="316" applyFont="1" applyAlignment="1">
      <alignment horizontal="left" vertical="top" wrapText="1"/>
    </xf>
    <xf numFmtId="1" fontId="18" fillId="0" borderId="0" xfId="316" applyNumberFormat="1" applyFont="1" applyAlignment="1">
      <alignment horizontal="right" vertical="center"/>
    </xf>
    <xf numFmtId="1" fontId="18" fillId="0" borderId="4" xfId="316" applyNumberFormat="1" applyFont="1" applyBorder="1" applyAlignment="1" applyProtection="1">
      <alignment horizontal="right" vertical="top"/>
      <protection locked="0"/>
    </xf>
    <xf numFmtId="49" fontId="18" fillId="5" borderId="0" xfId="316" quotePrefix="1" applyNumberFormat="1" applyFont="1" applyFill="1" applyAlignment="1">
      <alignment horizontal="center" vertical="center"/>
    </xf>
    <xf numFmtId="49" fontId="22" fillId="0" borderId="0" xfId="316" applyNumberFormat="1" applyFont="1" applyAlignment="1">
      <alignment horizontal="left"/>
    </xf>
    <xf numFmtId="0" fontId="22" fillId="0" borderId="0" xfId="316" applyFont="1"/>
    <xf numFmtId="49" fontId="18" fillId="0" borderId="0" xfId="316" applyNumberFormat="1" applyFont="1" applyAlignment="1">
      <alignment horizontal="left" vertical="center" wrapText="1" indent="1"/>
    </xf>
    <xf numFmtId="1" fontId="18" fillId="5" borderId="4" xfId="316" applyNumberFormat="1" applyFont="1" applyFill="1" applyBorder="1" applyAlignment="1" applyProtection="1">
      <alignment horizontal="right" vertical="center"/>
      <protection locked="0"/>
    </xf>
    <xf numFmtId="49" fontId="18" fillId="0" borderId="11" xfId="316" applyNumberFormat="1" applyFont="1" applyBorder="1" applyAlignment="1">
      <alignment vertical="center" wrapText="1"/>
    </xf>
    <xf numFmtId="0" fontId="18" fillId="0" borderId="4" xfId="316" applyFont="1" applyBorder="1" applyAlignment="1" applyProtection="1">
      <alignment horizontal="right" vertical="center"/>
      <protection locked="0"/>
    </xf>
    <xf numFmtId="0" fontId="18" fillId="0" borderId="4" xfId="316" applyFont="1" applyBorder="1" applyAlignment="1" applyProtection="1">
      <alignment horizontal="right"/>
      <protection locked="0"/>
    </xf>
    <xf numFmtId="49" fontId="18" fillId="0" borderId="4" xfId="316" applyNumberFormat="1" applyFont="1" applyBorder="1" applyAlignment="1" applyProtection="1">
      <alignment horizontal="right"/>
      <protection locked="0"/>
    </xf>
    <xf numFmtId="49" fontId="22" fillId="0" borderId="0" xfId="316" applyNumberFormat="1" applyFont="1" applyAlignment="1">
      <alignment horizontal="left" wrapText="1"/>
    </xf>
    <xf numFmtId="49" fontId="22" fillId="0" borderId="0" xfId="316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18" fillId="0" borderId="0" xfId="316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1" fontId="18" fillId="0" borderId="4" xfId="316" applyNumberFormat="1" applyFont="1" applyBorder="1" applyAlignment="1" applyProtection="1">
      <alignment horizontal="right"/>
      <protection locked="0"/>
    </xf>
    <xf numFmtId="0" fontId="22" fillId="0" borderId="0" xfId="0" applyFont="1" applyAlignment="1">
      <alignment horizontal="left" vertical="top" wrapText="1"/>
    </xf>
    <xf numFmtId="0" fontId="18" fillId="0" borderId="0" xfId="328" applyFont="1" applyAlignment="1">
      <alignment horizontal="left" vertical="center" indent="1"/>
    </xf>
    <xf numFmtId="1" fontId="18" fillId="0" borderId="13" xfId="338" applyNumberFormat="1" applyFont="1" applyFill="1" applyBorder="1" applyAlignment="1" applyProtection="1">
      <alignment horizontal="right" vertical="center"/>
      <protection locked="0"/>
    </xf>
    <xf numFmtId="0" fontId="18" fillId="0" borderId="0" xfId="319" applyFont="1" applyAlignment="1">
      <alignment horizontal="left" vertical="center" indent="1"/>
    </xf>
    <xf numFmtId="49" fontId="18" fillId="0" borderId="0" xfId="317" applyNumberFormat="1" applyFont="1" applyAlignment="1">
      <alignment horizontal="left" vertical="center" indent="1"/>
    </xf>
    <xf numFmtId="49" fontId="18" fillId="0" borderId="4" xfId="316" applyNumberFormat="1" applyFont="1" applyBorder="1" applyAlignment="1">
      <alignment horizontal="center" vertical="top"/>
    </xf>
    <xf numFmtId="1" fontId="40" fillId="0" borderId="13" xfId="0" applyNumberFormat="1" applyFont="1" applyBorder="1" applyAlignment="1">
      <alignment horizontal="center" vertical="center"/>
    </xf>
    <xf numFmtId="0" fontId="25" fillId="0" borderId="0" xfId="316" quotePrefix="1" applyFont="1" applyAlignment="1">
      <alignment horizontal="left" vertical="center"/>
    </xf>
    <xf numFmtId="0" fontId="25" fillId="0" borderId="0" xfId="316" quotePrefix="1" applyFont="1"/>
    <xf numFmtId="49" fontId="45" fillId="5" borderId="0" xfId="316" quotePrefix="1" applyNumberFormat="1" applyFont="1" applyFill="1" applyAlignment="1">
      <alignment horizontal="center" vertical="center"/>
    </xf>
    <xf numFmtId="49" fontId="45" fillId="5" borderId="9" xfId="316" quotePrefix="1" applyNumberFormat="1" applyFont="1" applyFill="1" applyBorder="1" applyAlignment="1">
      <alignment horizontal="center" vertical="center"/>
    </xf>
    <xf numFmtId="49" fontId="22" fillId="0" borderId="0" xfId="316" applyNumberFormat="1" applyFont="1"/>
    <xf numFmtId="49" fontId="25" fillId="0" borderId="0" xfId="316" applyNumberFormat="1" applyFont="1" applyAlignment="1">
      <alignment horizontal="left"/>
    </xf>
    <xf numFmtId="49" fontId="25" fillId="0" borderId="0" xfId="0" applyNumberFormat="1" applyFont="1"/>
    <xf numFmtId="49" fontId="30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wrapText="1" indent="1"/>
    </xf>
    <xf numFmtId="2" fontId="18" fillId="0" borderId="4" xfId="316" applyNumberFormat="1" applyFont="1" applyBorder="1" applyAlignment="1">
      <alignment horizontal="left"/>
    </xf>
    <xf numFmtId="0" fontId="18" fillId="0" borderId="4" xfId="316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2"/>
    </xf>
    <xf numFmtId="49" fontId="25" fillId="0" borderId="0" xfId="317" applyNumberFormat="1" applyFont="1" applyAlignment="1">
      <alignment vertical="center"/>
    </xf>
    <xf numFmtId="49" fontId="25" fillId="0" borderId="0" xfId="317" applyNumberFormat="1" applyFont="1" applyAlignment="1">
      <alignment horizontal="left" vertical="center" indent="1"/>
    </xf>
    <xf numFmtId="49" fontId="25" fillId="0" borderId="0" xfId="317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/>
    </xf>
    <xf numFmtId="0" fontId="18" fillId="0" borderId="0" xfId="316" applyFont="1" applyAlignment="1">
      <alignment horizontal="left" vertical="center"/>
    </xf>
    <xf numFmtId="0" fontId="18" fillId="0" borderId="0" xfId="317" applyFont="1" applyAlignment="1">
      <alignment vertical="center"/>
    </xf>
    <xf numFmtId="0" fontId="18" fillId="0" borderId="0" xfId="317" applyFont="1" applyAlignment="1">
      <alignment horizontal="center" vertical="center"/>
    </xf>
    <xf numFmtId="49" fontId="18" fillId="5" borderId="4" xfId="317" quotePrefix="1" applyNumberFormat="1" applyFont="1" applyFill="1" applyBorder="1" applyAlignment="1">
      <alignment horizontal="center" vertical="center"/>
    </xf>
    <xf numFmtId="0" fontId="18" fillId="0" borderId="0" xfId="316" applyFont="1" applyAlignment="1">
      <alignment horizontal="right" vertical="center"/>
    </xf>
    <xf numFmtId="49" fontId="18" fillId="0" borderId="0" xfId="317" applyNumberFormat="1" applyFont="1"/>
    <xf numFmtId="1" fontId="18" fillId="5" borderId="21" xfId="317" applyNumberFormat="1" applyFont="1" applyFill="1" applyBorder="1" applyAlignment="1" applyProtection="1">
      <alignment horizontal="right" vertical="center"/>
      <protection locked="0"/>
    </xf>
    <xf numFmtId="1" fontId="18" fillId="5" borderId="18" xfId="317" applyNumberFormat="1" applyFont="1" applyFill="1" applyBorder="1" applyAlignment="1" applyProtection="1">
      <alignment horizontal="right" vertical="center"/>
      <protection locked="0"/>
    </xf>
    <xf numFmtId="49" fontId="22" fillId="0" borderId="0" xfId="317" applyNumberFormat="1" applyFont="1" applyAlignment="1">
      <alignment horizontal="left"/>
    </xf>
    <xf numFmtId="49" fontId="18" fillId="0" borderId="0" xfId="317" applyNumberFormat="1" applyFont="1" applyAlignment="1">
      <alignment horizontal="left" vertical="center"/>
    </xf>
    <xf numFmtId="49" fontId="22" fillId="0" borderId="0" xfId="317" applyNumberFormat="1" applyFont="1" applyAlignment="1">
      <alignment horizontal="left" vertical="center" wrapText="1"/>
    </xf>
    <xf numFmtId="0" fontId="18" fillId="0" borderId="4" xfId="317" applyFont="1" applyBorder="1" applyAlignment="1">
      <alignment horizontal="center" vertical="center"/>
    </xf>
    <xf numFmtId="49" fontId="18" fillId="0" borderId="0" xfId="317" applyNumberFormat="1" applyFont="1" applyAlignment="1">
      <alignment horizontal="left" vertical="center" wrapText="1"/>
    </xf>
    <xf numFmtId="0" fontId="18" fillId="0" borderId="0" xfId="316" applyFont="1" applyAlignment="1">
      <alignment vertical="center" wrapText="1"/>
    </xf>
    <xf numFmtId="49" fontId="18" fillId="0" borderId="11" xfId="317" applyNumberFormat="1" applyFont="1" applyBorder="1" applyAlignment="1">
      <alignment horizontal="center" vertical="center"/>
    </xf>
    <xf numFmtId="1" fontId="18" fillId="5" borderId="19" xfId="317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" fontId="25" fillId="0" borderId="0" xfId="338" applyNumberFormat="1" applyFont="1" applyFill="1" applyBorder="1" applyAlignment="1" applyProtection="1">
      <alignment horizontal="right" vertical="center"/>
    </xf>
    <xf numFmtId="1" fontId="18" fillId="0" borderId="0" xfId="338" applyNumberFormat="1" applyFont="1" applyFill="1" applyBorder="1" applyAlignment="1" applyProtection="1">
      <alignment horizontal="right" vertical="center"/>
    </xf>
    <xf numFmtId="0" fontId="41" fillId="5" borderId="15" xfId="316" applyFont="1" applyFill="1" applyBorder="1" applyAlignment="1">
      <alignment horizontal="center" vertical="center"/>
    </xf>
    <xf numFmtId="0" fontId="31" fillId="0" borderId="9" xfId="316" applyFont="1" applyBorder="1" applyAlignment="1">
      <alignment horizontal="center" vertical="center"/>
    </xf>
    <xf numFmtId="0" fontId="31" fillId="0" borderId="10" xfId="316" applyFont="1" applyBorder="1" applyAlignment="1">
      <alignment horizontal="center" vertical="center"/>
    </xf>
    <xf numFmtId="0" fontId="31" fillId="0" borderId="11" xfId="316" applyFont="1" applyBorder="1" applyAlignment="1">
      <alignment horizontal="center" vertical="center"/>
    </xf>
    <xf numFmtId="0" fontId="31" fillId="0" borderId="16" xfId="316" applyFont="1" applyBorder="1" applyAlignment="1">
      <alignment horizontal="center" vertical="center"/>
    </xf>
    <xf numFmtId="0" fontId="31" fillId="0" borderId="12" xfId="316" applyFont="1" applyBorder="1" applyAlignment="1">
      <alignment horizontal="center" vertical="center"/>
    </xf>
    <xf numFmtId="49" fontId="30" fillId="0" borderId="0" xfId="316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 indent="2"/>
    </xf>
    <xf numFmtId="49" fontId="18" fillId="0" borderId="11" xfId="0" applyNumberFormat="1" applyFont="1" applyBorder="1" applyAlignment="1">
      <alignment horizontal="left" vertical="center" wrapText="1" indent="2"/>
    </xf>
    <xf numFmtId="49" fontId="41" fillId="5" borderId="15" xfId="316" applyNumberFormat="1" applyFont="1" applyFill="1" applyBorder="1" applyAlignment="1">
      <alignment horizontal="center" vertical="center"/>
    </xf>
    <xf numFmtId="49" fontId="31" fillId="0" borderId="9" xfId="316" applyNumberFormat="1" applyFont="1" applyBorder="1" applyAlignment="1">
      <alignment horizontal="center" vertical="center"/>
    </xf>
    <xf numFmtId="49" fontId="31" fillId="0" borderId="10" xfId="316" applyNumberFormat="1" applyFont="1" applyBorder="1" applyAlignment="1">
      <alignment horizontal="center" vertical="center"/>
    </xf>
    <xf numFmtId="49" fontId="31" fillId="0" borderId="11" xfId="316" applyNumberFormat="1" applyFont="1" applyBorder="1" applyAlignment="1">
      <alignment horizontal="center" vertical="center"/>
    </xf>
    <xf numFmtId="49" fontId="31" fillId="0" borderId="16" xfId="316" applyNumberFormat="1" applyFont="1" applyBorder="1" applyAlignment="1">
      <alignment horizontal="center" vertical="center"/>
    </xf>
    <xf numFmtId="49" fontId="31" fillId="0" borderId="12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vertical="center" wrapText="1"/>
    </xf>
    <xf numFmtId="49" fontId="18" fillId="0" borderId="0" xfId="316" applyNumberFormat="1" applyFont="1" applyAlignment="1">
      <alignment horizontal="left" vertical="center"/>
    </xf>
    <xf numFmtId="49" fontId="48" fillId="0" borderId="28" xfId="316" applyNumberFormat="1" applyFont="1" applyBorder="1" applyAlignment="1">
      <alignment horizontal="center" vertical="center"/>
    </xf>
    <xf numFmtId="49" fontId="48" fillId="0" borderId="29" xfId="316" applyNumberFormat="1" applyFont="1" applyBorder="1" applyAlignment="1">
      <alignment horizontal="center" vertical="center"/>
    </xf>
    <xf numFmtId="49" fontId="48" fillId="0" borderId="13" xfId="316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39">
    <cellStyle name="Avattu hyperlinkki" xfId="1" xr:uid="{00000000-0005-0000-0000-000000000000}"/>
    <cellStyle name="Följde hyperlänken" xfId="2" xr:uid="{00000000-0005-0000-0000-000001000000}"/>
    <cellStyle name="Följde hyperlänken 10" xfId="3" xr:uid="{00000000-0005-0000-0000-000002000000}"/>
    <cellStyle name="Följde hyperlänken 10 2" xfId="4" xr:uid="{00000000-0005-0000-0000-000003000000}"/>
    <cellStyle name="Följde hyperlänken 11" xfId="5" xr:uid="{00000000-0005-0000-0000-000004000000}"/>
    <cellStyle name="Följde hyperlänken 11 2" xfId="6" xr:uid="{00000000-0005-0000-0000-000005000000}"/>
    <cellStyle name="Följde hyperlänken 12" xfId="7" xr:uid="{00000000-0005-0000-0000-000006000000}"/>
    <cellStyle name="Följde hyperlänken 12 2" xfId="8" xr:uid="{00000000-0005-0000-0000-000007000000}"/>
    <cellStyle name="Följde hyperlänken 13" xfId="9" xr:uid="{00000000-0005-0000-0000-000008000000}"/>
    <cellStyle name="Följde hyperlänken 13 2" xfId="10" xr:uid="{00000000-0005-0000-0000-000009000000}"/>
    <cellStyle name="Följde hyperlänken 14" xfId="11" xr:uid="{00000000-0005-0000-0000-00000A000000}"/>
    <cellStyle name="Följde hyperlänken 14 2" xfId="12" xr:uid="{00000000-0005-0000-0000-00000B000000}"/>
    <cellStyle name="Följde hyperlänken 15" xfId="13" xr:uid="{00000000-0005-0000-0000-00000C000000}"/>
    <cellStyle name="Följde hyperlänken 15 2" xfId="14" xr:uid="{00000000-0005-0000-0000-00000D000000}"/>
    <cellStyle name="Följde hyperlänken 16" xfId="15" xr:uid="{00000000-0005-0000-0000-00000E000000}"/>
    <cellStyle name="Följde hyperlänken 16 2" xfId="16" xr:uid="{00000000-0005-0000-0000-00000F000000}"/>
    <cellStyle name="Följde hyperlänken 17" xfId="17" xr:uid="{00000000-0005-0000-0000-000010000000}"/>
    <cellStyle name="Följde hyperlänken 17 2" xfId="18" xr:uid="{00000000-0005-0000-0000-000011000000}"/>
    <cellStyle name="Följde hyperlänken 18" xfId="19" xr:uid="{00000000-0005-0000-0000-000012000000}"/>
    <cellStyle name="Följde hyperlänken 18 2" xfId="20" xr:uid="{00000000-0005-0000-0000-000013000000}"/>
    <cellStyle name="Följde hyperlänken 19" xfId="21" xr:uid="{00000000-0005-0000-0000-000014000000}"/>
    <cellStyle name="Följde hyperlänken 19 2" xfId="22" xr:uid="{00000000-0005-0000-0000-000015000000}"/>
    <cellStyle name="Följde hyperlänken 2" xfId="23" xr:uid="{00000000-0005-0000-0000-000016000000}"/>
    <cellStyle name="Följde hyperlänken 2 2" xfId="24" xr:uid="{00000000-0005-0000-0000-000017000000}"/>
    <cellStyle name="Följde hyperlänken 20" xfId="25" xr:uid="{00000000-0005-0000-0000-000018000000}"/>
    <cellStyle name="Följde hyperlänken 20 2" xfId="26" xr:uid="{00000000-0005-0000-0000-000019000000}"/>
    <cellStyle name="Följde hyperlänken 21" xfId="27" xr:uid="{00000000-0005-0000-0000-00001A000000}"/>
    <cellStyle name="Följde hyperlänken 21 2" xfId="28" xr:uid="{00000000-0005-0000-0000-00001B000000}"/>
    <cellStyle name="Följde hyperlänken 22" xfId="29" xr:uid="{00000000-0005-0000-0000-00001C000000}"/>
    <cellStyle name="Följde hyperlänken 22 2" xfId="30" xr:uid="{00000000-0005-0000-0000-00001D000000}"/>
    <cellStyle name="Följde hyperlänken 23" xfId="31" xr:uid="{00000000-0005-0000-0000-00001E000000}"/>
    <cellStyle name="Följde hyperlänken 23 2" xfId="32" xr:uid="{00000000-0005-0000-0000-00001F000000}"/>
    <cellStyle name="Följde hyperlänken 24" xfId="33" xr:uid="{00000000-0005-0000-0000-000020000000}"/>
    <cellStyle name="Följde hyperlänken 24 2" xfId="34" xr:uid="{00000000-0005-0000-0000-000021000000}"/>
    <cellStyle name="Följde hyperlänken 25" xfId="35" xr:uid="{00000000-0005-0000-0000-000022000000}"/>
    <cellStyle name="Följde hyperlänken 25 2" xfId="36" xr:uid="{00000000-0005-0000-0000-000023000000}"/>
    <cellStyle name="Följde hyperlänken 26" xfId="37" xr:uid="{00000000-0005-0000-0000-000024000000}"/>
    <cellStyle name="Följde hyperlänken 26 2" xfId="38" xr:uid="{00000000-0005-0000-0000-000025000000}"/>
    <cellStyle name="Följde hyperlänken 27" xfId="39" xr:uid="{00000000-0005-0000-0000-000026000000}"/>
    <cellStyle name="Följde hyperlänken 27 2" xfId="40" xr:uid="{00000000-0005-0000-0000-000027000000}"/>
    <cellStyle name="Följde hyperlänken 28" xfId="41" xr:uid="{00000000-0005-0000-0000-000028000000}"/>
    <cellStyle name="Följde hyperlänken 28 2" xfId="42" xr:uid="{00000000-0005-0000-0000-000029000000}"/>
    <cellStyle name="Följde hyperlänken 29" xfId="43" xr:uid="{00000000-0005-0000-0000-00002A000000}"/>
    <cellStyle name="Följde hyperlänken 29 2" xfId="44" xr:uid="{00000000-0005-0000-0000-00002B000000}"/>
    <cellStyle name="Följde hyperlänken 3" xfId="45" xr:uid="{00000000-0005-0000-0000-00002C000000}"/>
    <cellStyle name="Följde hyperlänken 3 2" xfId="46" xr:uid="{00000000-0005-0000-0000-00002D000000}"/>
    <cellStyle name="Följde hyperlänken 30" xfId="47" xr:uid="{00000000-0005-0000-0000-00002E000000}"/>
    <cellStyle name="Följde hyperlänken 30 2" xfId="48" xr:uid="{00000000-0005-0000-0000-00002F000000}"/>
    <cellStyle name="Följde hyperlänken 31" xfId="49" xr:uid="{00000000-0005-0000-0000-000030000000}"/>
    <cellStyle name="Följde hyperlänken 31 2" xfId="50" xr:uid="{00000000-0005-0000-0000-000031000000}"/>
    <cellStyle name="Följde hyperlänken 32" xfId="51" xr:uid="{00000000-0005-0000-0000-000032000000}"/>
    <cellStyle name="Följde hyperlänken 32 2" xfId="52" xr:uid="{00000000-0005-0000-0000-000033000000}"/>
    <cellStyle name="Följde hyperlänken 33" xfId="53" xr:uid="{00000000-0005-0000-0000-000034000000}"/>
    <cellStyle name="Följde hyperlänken 33 2" xfId="54" xr:uid="{00000000-0005-0000-0000-000035000000}"/>
    <cellStyle name="Följde hyperlänken 34" xfId="55" xr:uid="{00000000-0005-0000-0000-000036000000}"/>
    <cellStyle name="Följde hyperlänken 34 2" xfId="56" xr:uid="{00000000-0005-0000-0000-000037000000}"/>
    <cellStyle name="Följde hyperlänken 35" xfId="57" xr:uid="{00000000-0005-0000-0000-000038000000}"/>
    <cellStyle name="Följde hyperlänken 35 2" xfId="58" xr:uid="{00000000-0005-0000-0000-000039000000}"/>
    <cellStyle name="Följde hyperlänken 36" xfId="59" xr:uid="{00000000-0005-0000-0000-00003A000000}"/>
    <cellStyle name="Följde hyperlänken 36 2" xfId="60" xr:uid="{00000000-0005-0000-0000-00003B000000}"/>
    <cellStyle name="Följde hyperlänken 37" xfId="61" xr:uid="{00000000-0005-0000-0000-00003C000000}"/>
    <cellStyle name="Följde hyperlänken 37 2" xfId="62" xr:uid="{00000000-0005-0000-0000-00003D000000}"/>
    <cellStyle name="Följde hyperlänken 38" xfId="63" xr:uid="{00000000-0005-0000-0000-00003E000000}"/>
    <cellStyle name="Följde hyperlänken 38 2" xfId="64" xr:uid="{00000000-0005-0000-0000-00003F000000}"/>
    <cellStyle name="Följde hyperlänken 39" xfId="65" xr:uid="{00000000-0005-0000-0000-000040000000}"/>
    <cellStyle name="Följde hyperlänken 39 2" xfId="66" xr:uid="{00000000-0005-0000-0000-000041000000}"/>
    <cellStyle name="Följde hyperlänken 4" xfId="67" xr:uid="{00000000-0005-0000-0000-000042000000}"/>
    <cellStyle name="Följde hyperlänken 4 2" xfId="68" xr:uid="{00000000-0005-0000-0000-000043000000}"/>
    <cellStyle name="Följde hyperlänken 40" xfId="69" xr:uid="{00000000-0005-0000-0000-000044000000}"/>
    <cellStyle name="Följde hyperlänken 40 2" xfId="70" xr:uid="{00000000-0005-0000-0000-000045000000}"/>
    <cellStyle name="Följde hyperlänken 41" xfId="71" xr:uid="{00000000-0005-0000-0000-000046000000}"/>
    <cellStyle name="Följde hyperlänken 41 2" xfId="72" xr:uid="{00000000-0005-0000-0000-000047000000}"/>
    <cellStyle name="Följde hyperlänken 42" xfId="73" xr:uid="{00000000-0005-0000-0000-000048000000}"/>
    <cellStyle name="Följde hyperlänken 42 2" xfId="74" xr:uid="{00000000-0005-0000-0000-000049000000}"/>
    <cellStyle name="Följde hyperlänken 43" xfId="75" xr:uid="{00000000-0005-0000-0000-00004A000000}"/>
    <cellStyle name="Följde hyperlänken 43 2" xfId="76" xr:uid="{00000000-0005-0000-0000-00004B000000}"/>
    <cellStyle name="Följde hyperlänken 44" xfId="77" xr:uid="{00000000-0005-0000-0000-00004C000000}"/>
    <cellStyle name="Följde hyperlänken 44 2" xfId="78" xr:uid="{00000000-0005-0000-0000-00004D000000}"/>
    <cellStyle name="Följde hyperlänken 45" xfId="79" xr:uid="{00000000-0005-0000-0000-00004E000000}"/>
    <cellStyle name="Följde hyperlänken 45 2" xfId="80" xr:uid="{00000000-0005-0000-0000-00004F000000}"/>
    <cellStyle name="Följde hyperlänken 46" xfId="81" xr:uid="{00000000-0005-0000-0000-000050000000}"/>
    <cellStyle name="Följde hyperlänken 46 2" xfId="82" xr:uid="{00000000-0005-0000-0000-000051000000}"/>
    <cellStyle name="Följde hyperlänken 47" xfId="83" xr:uid="{00000000-0005-0000-0000-000052000000}"/>
    <cellStyle name="Följde hyperlänken 47 2" xfId="84" xr:uid="{00000000-0005-0000-0000-000053000000}"/>
    <cellStyle name="Följde hyperlänken 48" xfId="85" xr:uid="{00000000-0005-0000-0000-000054000000}"/>
    <cellStyle name="Följde hyperlänken 48 2" xfId="86" xr:uid="{00000000-0005-0000-0000-000055000000}"/>
    <cellStyle name="Följde hyperlänken 49" xfId="87" xr:uid="{00000000-0005-0000-0000-000056000000}"/>
    <cellStyle name="Följde hyperlänken 49 2" xfId="88" xr:uid="{00000000-0005-0000-0000-000057000000}"/>
    <cellStyle name="Följde hyperlänken 5" xfId="89" xr:uid="{00000000-0005-0000-0000-000058000000}"/>
    <cellStyle name="Följde hyperlänken 5 2" xfId="90" xr:uid="{00000000-0005-0000-0000-000059000000}"/>
    <cellStyle name="Följde hyperlänken 50" xfId="91" xr:uid="{00000000-0005-0000-0000-00005A000000}"/>
    <cellStyle name="Följde hyperlänken 50 2" xfId="92" xr:uid="{00000000-0005-0000-0000-00005B000000}"/>
    <cellStyle name="Följde hyperlänken 51" xfId="93" xr:uid="{00000000-0005-0000-0000-00005C000000}"/>
    <cellStyle name="Följde hyperlänken 51 2" xfId="94" xr:uid="{00000000-0005-0000-0000-00005D000000}"/>
    <cellStyle name="Följde hyperlänken 52" xfId="95" xr:uid="{00000000-0005-0000-0000-00005E000000}"/>
    <cellStyle name="Följde hyperlänken 52 2" xfId="96" xr:uid="{00000000-0005-0000-0000-00005F000000}"/>
    <cellStyle name="Följde hyperlänken 53" xfId="97" xr:uid="{00000000-0005-0000-0000-000060000000}"/>
    <cellStyle name="Följde hyperlänken 53 2" xfId="98" xr:uid="{00000000-0005-0000-0000-000061000000}"/>
    <cellStyle name="Följde hyperlänken 54" xfId="99" xr:uid="{00000000-0005-0000-0000-000062000000}"/>
    <cellStyle name="Följde hyperlänken 54 2" xfId="100" xr:uid="{00000000-0005-0000-0000-000063000000}"/>
    <cellStyle name="Följde hyperlänken 55" xfId="101" xr:uid="{00000000-0005-0000-0000-000064000000}"/>
    <cellStyle name="Följde hyperlänken 55 2" xfId="102" xr:uid="{00000000-0005-0000-0000-000065000000}"/>
    <cellStyle name="Följde hyperlänken 56" xfId="103" xr:uid="{00000000-0005-0000-0000-000066000000}"/>
    <cellStyle name="Följde hyperlänken 56 2" xfId="104" xr:uid="{00000000-0005-0000-0000-000067000000}"/>
    <cellStyle name="Följde hyperlänken 57" xfId="105" xr:uid="{00000000-0005-0000-0000-000068000000}"/>
    <cellStyle name="Följde hyperlänken 57 2" xfId="106" xr:uid="{00000000-0005-0000-0000-000069000000}"/>
    <cellStyle name="Följde hyperlänken 58" xfId="107" xr:uid="{00000000-0005-0000-0000-00006A000000}"/>
    <cellStyle name="Följde hyperlänken 58 2" xfId="108" xr:uid="{00000000-0005-0000-0000-00006B000000}"/>
    <cellStyle name="Följde hyperlänken 59" xfId="109" xr:uid="{00000000-0005-0000-0000-00006C000000}"/>
    <cellStyle name="Följde hyperlänken 59 2" xfId="110" xr:uid="{00000000-0005-0000-0000-00006D000000}"/>
    <cellStyle name="Följde hyperlänken 6" xfId="111" xr:uid="{00000000-0005-0000-0000-00006E000000}"/>
    <cellStyle name="Följde hyperlänken 6 2" xfId="112" xr:uid="{00000000-0005-0000-0000-00006F000000}"/>
    <cellStyle name="Följde hyperlänken 60" xfId="113" xr:uid="{00000000-0005-0000-0000-000070000000}"/>
    <cellStyle name="Följde hyperlänken 60 2" xfId="114" xr:uid="{00000000-0005-0000-0000-000071000000}"/>
    <cellStyle name="Följde hyperlänken 61" xfId="115" xr:uid="{00000000-0005-0000-0000-000072000000}"/>
    <cellStyle name="Följde hyperlänken 61 2" xfId="116" xr:uid="{00000000-0005-0000-0000-000073000000}"/>
    <cellStyle name="Följde hyperlänken 62" xfId="117" xr:uid="{00000000-0005-0000-0000-000074000000}"/>
    <cellStyle name="Följde hyperlänken 62 2" xfId="118" xr:uid="{00000000-0005-0000-0000-000075000000}"/>
    <cellStyle name="Följde hyperlänken 63" xfId="119" xr:uid="{00000000-0005-0000-0000-000076000000}"/>
    <cellStyle name="Följde hyperlänken 63 2" xfId="120" xr:uid="{00000000-0005-0000-0000-000077000000}"/>
    <cellStyle name="Följde hyperlänken 64" xfId="121" xr:uid="{00000000-0005-0000-0000-000078000000}"/>
    <cellStyle name="Följde hyperlänken 64 2" xfId="122" xr:uid="{00000000-0005-0000-0000-000079000000}"/>
    <cellStyle name="Följde hyperlänken 65" xfId="123" xr:uid="{00000000-0005-0000-0000-00007A000000}"/>
    <cellStyle name="Följde hyperlänken 65 2" xfId="124" xr:uid="{00000000-0005-0000-0000-00007B000000}"/>
    <cellStyle name="Följde hyperlänken 66" xfId="125" xr:uid="{00000000-0005-0000-0000-00007C000000}"/>
    <cellStyle name="Följde hyperlänken 66 2" xfId="126" xr:uid="{00000000-0005-0000-0000-00007D000000}"/>
    <cellStyle name="Följde hyperlänken 67" xfId="127" xr:uid="{00000000-0005-0000-0000-00007E000000}"/>
    <cellStyle name="Följde hyperlänken 67 2" xfId="128" xr:uid="{00000000-0005-0000-0000-00007F000000}"/>
    <cellStyle name="Följde hyperlänken 68" xfId="129" xr:uid="{00000000-0005-0000-0000-000080000000}"/>
    <cellStyle name="Följde hyperlänken 68 2" xfId="130" xr:uid="{00000000-0005-0000-0000-000081000000}"/>
    <cellStyle name="Följde hyperlänken 69" xfId="131" xr:uid="{00000000-0005-0000-0000-000082000000}"/>
    <cellStyle name="Följde hyperlänken 69 2" xfId="132" xr:uid="{00000000-0005-0000-0000-000083000000}"/>
    <cellStyle name="Följde hyperlänken 7" xfId="133" xr:uid="{00000000-0005-0000-0000-000084000000}"/>
    <cellStyle name="Följde hyperlänken 7 2" xfId="134" xr:uid="{00000000-0005-0000-0000-000085000000}"/>
    <cellStyle name="Följde hyperlänken 70" xfId="135" xr:uid="{00000000-0005-0000-0000-000086000000}"/>
    <cellStyle name="Följde hyperlänken 70 2" xfId="136" xr:uid="{00000000-0005-0000-0000-000087000000}"/>
    <cellStyle name="Följde hyperlänken 71" xfId="137" xr:uid="{00000000-0005-0000-0000-000088000000}"/>
    <cellStyle name="Följde hyperlänken 71 2" xfId="138" xr:uid="{00000000-0005-0000-0000-000089000000}"/>
    <cellStyle name="Följde hyperlänken 72" xfId="139" xr:uid="{00000000-0005-0000-0000-00008A000000}"/>
    <cellStyle name="Följde hyperlänken 72 2" xfId="140" xr:uid="{00000000-0005-0000-0000-00008B000000}"/>
    <cellStyle name="Följde hyperlänken 73" xfId="141" xr:uid="{00000000-0005-0000-0000-00008C000000}"/>
    <cellStyle name="Följde hyperlänken 73 2" xfId="142" xr:uid="{00000000-0005-0000-0000-00008D000000}"/>
    <cellStyle name="Följde hyperlänken 74" xfId="143" xr:uid="{00000000-0005-0000-0000-00008E000000}"/>
    <cellStyle name="Följde hyperlänken 74 2" xfId="144" xr:uid="{00000000-0005-0000-0000-00008F000000}"/>
    <cellStyle name="Följde hyperlänken 75" xfId="145" xr:uid="{00000000-0005-0000-0000-000090000000}"/>
    <cellStyle name="Följde hyperlänken 75 2" xfId="146" xr:uid="{00000000-0005-0000-0000-000091000000}"/>
    <cellStyle name="Följde hyperlänken 76" xfId="147" xr:uid="{00000000-0005-0000-0000-000092000000}"/>
    <cellStyle name="Följde hyperlänken 76 2" xfId="148" xr:uid="{00000000-0005-0000-0000-000093000000}"/>
    <cellStyle name="Följde hyperlänken 77" xfId="149" xr:uid="{00000000-0005-0000-0000-000094000000}"/>
    <cellStyle name="Följde hyperlänken 77 2" xfId="150" xr:uid="{00000000-0005-0000-0000-000095000000}"/>
    <cellStyle name="Följde hyperlänken 78" xfId="151" xr:uid="{00000000-0005-0000-0000-000096000000}"/>
    <cellStyle name="Följde hyperlänken 78 2" xfId="152" xr:uid="{00000000-0005-0000-0000-000097000000}"/>
    <cellStyle name="Följde hyperlänken 79" xfId="153" xr:uid="{00000000-0005-0000-0000-000098000000}"/>
    <cellStyle name="Följde hyperlänken 79 2" xfId="154" xr:uid="{00000000-0005-0000-0000-000099000000}"/>
    <cellStyle name="Följde hyperlänken 8" xfId="155" xr:uid="{00000000-0005-0000-0000-00009A000000}"/>
    <cellStyle name="Följde hyperlänken 8 2" xfId="156" xr:uid="{00000000-0005-0000-0000-00009B000000}"/>
    <cellStyle name="Följde hyperlänken 80" xfId="157" xr:uid="{00000000-0005-0000-0000-00009C000000}"/>
    <cellStyle name="Följde hyperlänken 80 2" xfId="158" xr:uid="{00000000-0005-0000-0000-00009D000000}"/>
    <cellStyle name="Följde hyperlänken 81" xfId="159" xr:uid="{00000000-0005-0000-0000-00009E000000}"/>
    <cellStyle name="Följde hyperlänken 81 2" xfId="160" xr:uid="{00000000-0005-0000-0000-00009F000000}"/>
    <cellStyle name="Följde hyperlänken 82" xfId="161" xr:uid="{00000000-0005-0000-0000-0000A0000000}"/>
    <cellStyle name="Följde hyperlänken 82 2" xfId="162" xr:uid="{00000000-0005-0000-0000-0000A1000000}"/>
    <cellStyle name="Följde hyperlänken 83" xfId="163" xr:uid="{00000000-0005-0000-0000-0000A2000000}"/>
    <cellStyle name="Följde hyperlänken 83 2" xfId="164" xr:uid="{00000000-0005-0000-0000-0000A3000000}"/>
    <cellStyle name="Följde hyperlänken 84" xfId="165" xr:uid="{00000000-0005-0000-0000-0000A4000000}"/>
    <cellStyle name="Följde hyperlänken 84 2" xfId="166" xr:uid="{00000000-0005-0000-0000-0000A5000000}"/>
    <cellStyle name="Följde hyperlänken 85" xfId="167" xr:uid="{00000000-0005-0000-0000-0000A6000000}"/>
    <cellStyle name="Följde hyperlänken 85 2" xfId="168" xr:uid="{00000000-0005-0000-0000-0000A7000000}"/>
    <cellStyle name="Följde hyperlänken 86" xfId="169" xr:uid="{00000000-0005-0000-0000-0000A8000000}"/>
    <cellStyle name="Följde hyperlänken 86 2" xfId="170" xr:uid="{00000000-0005-0000-0000-0000A9000000}"/>
    <cellStyle name="Följde hyperlänken 87" xfId="171" xr:uid="{00000000-0005-0000-0000-0000AA000000}"/>
    <cellStyle name="Följde hyperlänken 87 2" xfId="172" xr:uid="{00000000-0005-0000-0000-0000AB000000}"/>
    <cellStyle name="Följde hyperlänken 88" xfId="173" xr:uid="{00000000-0005-0000-0000-0000AC000000}"/>
    <cellStyle name="Följde hyperlänken 88 2" xfId="174" xr:uid="{00000000-0005-0000-0000-0000AD000000}"/>
    <cellStyle name="Följde hyperlänken 89" xfId="175" xr:uid="{00000000-0005-0000-0000-0000AE000000}"/>
    <cellStyle name="Följde hyperlänken 89 2" xfId="176" xr:uid="{00000000-0005-0000-0000-0000AF000000}"/>
    <cellStyle name="Följde hyperlänken 9" xfId="177" xr:uid="{00000000-0005-0000-0000-0000B0000000}"/>
    <cellStyle name="Följde hyperlänken 9 2" xfId="178" xr:uid="{00000000-0005-0000-0000-0000B1000000}"/>
    <cellStyle name="Följde hyperlänken 90" xfId="179" xr:uid="{00000000-0005-0000-0000-0000B2000000}"/>
    <cellStyle name="Följde hyperlänken 91" xfId="180" xr:uid="{00000000-0005-0000-0000-0000B3000000}"/>
    <cellStyle name="Följde hyperlänken 92" xfId="181" xr:uid="{00000000-0005-0000-0000-0000B4000000}"/>
    <cellStyle name="Följde hyperlänken 93" xfId="182" xr:uid="{00000000-0005-0000-0000-0000B5000000}"/>
    <cellStyle name="Följde hyperlänken 94" xfId="183" xr:uid="{00000000-0005-0000-0000-0000B6000000}"/>
    <cellStyle name="Följde hyperlänken 95" xfId="184" xr:uid="{00000000-0005-0000-0000-0000B7000000}"/>
    <cellStyle name="Följde hyperlänken 96" xfId="185" xr:uid="{00000000-0005-0000-0000-0000B8000000}"/>
    <cellStyle name="Följde hyperlänken 97" xfId="186" xr:uid="{00000000-0005-0000-0000-0000B9000000}"/>
    <cellStyle name="Hyperlinkki" xfId="187" builtinId="8"/>
    <cellStyle name="Hyperlänk" xfId="188" xr:uid="{00000000-0005-0000-0000-0000BC000000}"/>
    <cellStyle name="Hyperlänk 10" xfId="189" xr:uid="{00000000-0005-0000-0000-0000BD000000}"/>
    <cellStyle name="Hyperlänk 11" xfId="190" xr:uid="{00000000-0005-0000-0000-0000BE000000}"/>
    <cellStyle name="Hyperlänk 12" xfId="191" xr:uid="{00000000-0005-0000-0000-0000BF000000}"/>
    <cellStyle name="Hyperlänk 13" xfId="192" xr:uid="{00000000-0005-0000-0000-0000C0000000}"/>
    <cellStyle name="Hyperlänk 14" xfId="193" xr:uid="{00000000-0005-0000-0000-0000C1000000}"/>
    <cellStyle name="Hyperlänk 15" xfId="194" xr:uid="{00000000-0005-0000-0000-0000C2000000}"/>
    <cellStyle name="Hyperlänk 16" xfId="195" xr:uid="{00000000-0005-0000-0000-0000C3000000}"/>
    <cellStyle name="Hyperlänk 17" xfId="196" xr:uid="{00000000-0005-0000-0000-0000C4000000}"/>
    <cellStyle name="Hyperlänk 18" xfId="197" xr:uid="{00000000-0005-0000-0000-0000C5000000}"/>
    <cellStyle name="Hyperlänk 19" xfId="198" xr:uid="{00000000-0005-0000-0000-0000C6000000}"/>
    <cellStyle name="Hyperlänk 2" xfId="199" xr:uid="{00000000-0005-0000-0000-0000C7000000}"/>
    <cellStyle name="Hyperlänk 20" xfId="200" xr:uid="{00000000-0005-0000-0000-0000C8000000}"/>
    <cellStyle name="Hyperlänk 21" xfId="201" xr:uid="{00000000-0005-0000-0000-0000C9000000}"/>
    <cellStyle name="Hyperlänk 22" xfId="202" xr:uid="{00000000-0005-0000-0000-0000CA000000}"/>
    <cellStyle name="Hyperlänk 23" xfId="203" xr:uid="{00000000-0005-0000-0000-0000CB000000}"/>
    <cellStyle name="Hyperlänk 24" xfId="204" xr:uid="{00000000-0005-0000-0000-0000CC000000}"/>
    <cellStyle name="Hyperlänk 25" xfId="205" xr:uid="{00000000-0005-0000-0000-0000CD000000}"/>
    <cellStyle name="Hyperlänk 26" xfId="206" xr:uid="{00000000-0005-0000-0000-0000CE000000}"/>
    <cellStyle name="Hyperlänk 27" xfId="207" xr:uid="{00000000-0005-0000-0000-0000CF000000}"/>
    <cellStyle name="Hyperlänk 28" xfId="208" xr:uid="{00000000-0005-0000-0000-0000D0000000}"/>
    <cellStyle name="Hyperlänk 29" xfId="209" xr:uid="{00000000-0005-0000-0000-0000D1000000}"/>
    <cellStyle name="Hyperlänk 3" xfId="210" xr:uid="{00000000-0005-0000-0000-0000D2000000}"/>
    <cellStyle name="Hyperlänk 30" xfId="211" xr:uid="{00000000-0005-0000-0000-0000D3000000}"/>
    <cellStyle name="Hyperlänk 31" xfId="212" xr:uid="{00000000-0005-0000-0000-0000D4000000}"/>
    <cellStyle name="Hyperlänk 32" xfId="213" xr:uid="{00000000-0005-0000-0000-0000D5000000}"/>
    <cellStyle name="Hyperlänk 33" xfId="214" xr:uid="{00000000-0005-0000-0000-0000D6000000}"/>
    <cellStyle name="Hyperlänk 34" xfId="215" xr:uid="{00000000-0005-0000-0000-0000D7000000}"/>
    <cellStyle name="Hyperlänk 35" xfId="216" xr:uid="{00000000-0005-0000-0000-0000D8000000}"/>
    <cellStyle name="Hyperlänk 36" xfId="217" xr:uid="{00000000-0005-0000-0000-0000D9000000}"/>
    <cellStyle name="Hyperlänk 37" xfId="218" xr:uid="{00000000-0005-0000-0000-0000DA000000}"/>
    <cellStyle name="Hyperlänk 38" xfId="219" xr:uid="{00000000-0005-0000-0000-0000DB000000}"/>
    <cellStyle name="Hyperlänk 39" xfId="220" xr:uid="{00000000-0005-0000-0000-0000DC000000}"/>
    <cellStyle name="Hyperlänk 4" xfId="221" xr:uid="{00000000-0005-0000-0000-0000DD000000}"/>
    <cellStyle name="Hyperlänk 40" xfId="222" xr:uid="{00000000-0005-0000-0000-0000DE000000}"/>
    <cellStyle name="Hyperlänk 41" xfId="223" xr:uid="{00000000-0005-0000-0000-0000DF000000}"/>
    <cellStyle name="Hyperlänk 42" xfId="224" xr:uid="{00000000-0005-0000-0000-0000E0000000}"/>
    <cellStyle name="Hyperlänk 43" xfId="225" xr:uid="{00000000-0005-0000-0000-0000E1000000}"/>
    <cellStyle name="Hyperlänk 44" xfId="226" xr:uid="{00000000-0005-0000-0000-0000E2000000}"/>
    <cellStyle name="Hyperlänk 45" xfId="227" xr:uid="{00000000-0005-0000-0000-0000E3000000}"/>
    <cellStyle name="Hyperlänk 46" xfId="228" xr:uid="{00000000-0005-0000-0000-0000E4000000}"/>
    <cellStyle name="Hyperlänk 47" xfId="229" xr:uid="{00000000-0005-0000-0000-0000E5000000}"/>
    <cellStyle name="Hyperlänk 48" xfId="230" xr:uid="{00000000-0005-0000-0000-0000E6000000}"/>
    <cellStyle name="Hyperlänk 49" xfId="231" xr:uid="{00000000-0005-0000-0000-0000E7000000}"/>
    <cellStyle name="Hyperlänk 5" xfId="232" xr:uid="{00000000-0005-0000-0000-0000E8000000}"/>
    <cellStyle name="Hyperlänk 50" xfId="233" xr:uid="{00000000-0005-0000-0000-0000E9000000}"/>
    <cellStyle name="Hyperlänk 51" xfId="234" xr:uid="{00000000-0005-0000-0000-0000EA000000}"/>
    <cellStyle name="Hyperlänk 52" xfId="235" xr:uid="{00000000-0005-0000-0000-0000EB000000}"/>
    <cellStyle name="Hyperlänk 53" xfId="236" xr:uid="{00000000-0005-0000-0000-0000EC000000}"/>
    <cellStyle name="Hyperlänk 54" xfId="237" xr:uid="{00000000-0005-0000-0000-0000ED000000}"/>
    <cellStyle name="Hyperlänk 55" xfId="238" xr:uid="{00000000-0005-0000-0000-0000EE000000}"/>
    <cellStyle name="Hyperlänk 56" xfId="239" xr:uid="{00000000-0005-0000-0000-0000EF000000}"/>
    <cellStyle name="Hyperlänk 57" xfId="240" xr:uid="{00000000-0005-0000-0000-0000F0000000}"/>
    <cellStyle name="Hyperlänk 58" xfId="241" xr:uid="{00000000-0005-0000-0000-0000F1000000}"/>
    <cellStyle name="Hyperlänk 59" xfId="242" xr:uid="{00000000-0005-0000-0000-0000F2000000}"/>
    <cellStyle name="Hyperlänk 6" xfId="243" xr:uid="{00000000-0005-0000-0000-0000F3000000}"/>
    <cellStyle name="Hyperlänk 60" xfId="244" xr:uid="{00000000-0005-0000-0000-0000F4000000}"/>
    <cellStyle name="Hyperlänk 61" xfId="245" xr:uid="{00000000-0005-0000-0000-0000F5000000}"/>
    <cellStyle name="Hyperlänk 62" xfId="246" xr:uid="{00000000-0005-0000-0000-0000F6000000}"/>
    <cellStyle name="Hyperlänk 63" xfId="247" xr:uid="{00000000-0005-0000-0000-0000F7000000}"/>
    <cellStyle name="Hyperlänk 64" xfId="248" xr:uid="{00000000-0005-0000-0000-0000F8000000}"/>
    <cellStyle name="Hyperlänk 65" xfId="249" xr:uid="{00000000-0005-0000-0000-0000F9000000}"/>
    <cellStyle name="Hyperlänk 66" xfId="250" xr:uid="{00000000-0005-0000-0000-0000FA000000}"/>
    <cellStyle name="Hyperlänk 67" xfId="251" xr:uid="{00000000-0005-0000-0000-0000FB000000}"/>
    <cellStyle name="Hyperlänk 68" xfId="252" xr:uid="{00000000-0005-0000-0000-0000FC000000}"/>
    <cellStyle name="Hyperlänk 69" xfId="253" xr:uid="{00000000-0005-0000-0000-0000FD000000}"/>
    <cellStyle name="Hyperlänk 7" xfId="254" xr:uid="{00000000-0005-0000-0000-0000FE000000}"/>
    <cellStyle name="Hyperlänk 70" xfId="255" xr:uid="{00000000-0005-0000-0000-0000FF000000}"/>
    <cellStyle name="Hyperlänk 71" xfId="256" xr:uid="{00000000-0005-0000-0000-000000010000}"/>
    <cellStyle name="Hyperlänk 72" xfId="257" xr:uid="{00000000-0005-0000-0000-000001010000}"/>
    <cellStyle name="Hyperlänk 73" xfId="258" xr:uid="{00000000-0005-0000-0000-000002010000}"/>
    <cellStyle name="Hyperlänk 74" xfId="259" xr:uid="{00000000-0005-0000-0000-000003010000}"/>
    <cellStyle name="Hyperlänk 75" xfId="260" xr:uid="{00000000-0005-0000-0000-000004010000}"/>
    <cellStyle name="Hyperlänk 76" xfId="261" xr:uid="{00000000-0005-0000-0000-000005010000}"/>
    <cellStyle name="Hyperlänk 77" xfId="262" xr:uid="{00000000-0005-0000-0000-000006010000}"/>
    <cellStyle name="Hyperlänk 78" xfId="263" xr:uid="{00000000-0005-0000-0000-000007010000}"/>
    <cellStyle name="Hyperlänk 79" xfId="264" xr:uid="{00000000-0005-0000-0000-000008010000}"/>
    <cellStyle name="Hyperlänk 8" xfId="265" xr:uid="{00000000-0005-0000-0000-000009010000}"/>
    <cellStyle name="Hyperlänk 80" xfId="266" xr:uid="{00000000-0005-0000-0000-00000A010000}"/>
    <cellStyle name="Hyperlänk 81" xfId="267" xr:uid="{00000000-0005-0000-0000-00000B010000}"/>
    <cellStyle name="Hyperlänk 82" xfId="268" xr:uid="{00000000-0005-0000-0000-00000C010000}"/>
    <cellStyle name="Hyperlänk 83" xfId="269" xr:uid="{00000000-0005-0000-0000-00000D010000}"/>
    <cellStyle name="Hyperlänk 84" xfId="270" xr:uid="{00000000-0005-0000-0000-00000E010000}"/>
    <cellStyle name="Hyperlänk 85" xfId="271" xr:uid="{00000000-0005-0000-0000-00000F010000}"/>
    <cellStyle name="Hyperlänk 86" xfId="272" xr:uid="{00000000-0005-0000-0000-000010010000}"/>
    <cellStyle name="Hyperlänk 87" xfId="273" xr:uid="{00000000-0005-0000-0000-000011010000}"/>
    <cellStyle name="Hyperlänk 88" xfId="274" xr:uid="{00000000-0005-0000-0000-000012010000}"/>
    <cellStyle name="Hyperlänk 89" xfId="275" xr:uid="{00000000-0005-0000-0000-000013010000}"/>
    <cellStyle name="Hyperlänk 9" xfId="276" xr:uid="{00000000-0005-0000-0000-000014010000}"/>
    <cellStyle name="Hyperlänk 90" xfId="277" xr:uid="{00000000-0005-0000-0000-000015010000}"/>
    <cellStyle name="Hyperlänk 91" xfId="278" xr:uid="{00000000-0005-0000-0000-000016010000}"/>
    <cellStyle name="Hyperlänk 92" xfId="279" xr:uid="{00000000-0005-0000-0000-000017010000}"/>
    <cellStyle name="Hyperlänk 93" xfId="280" xr:uid="{00000000-0005-0000-0000-000018010000}"/>
    <cellStyle name="Hyperlänk 94" xfId="281" xr:uid="{00000000-0005-0000-0000-000019010000}"/>
    <cellStyle name="Hyperlänk 95" xfId="282" xr:uid="{00000000-0005-0000-0000-00001A010000}"/>
    <cellStyle name="Hyperlänk 96" xfId="283" xr:uid="{00000000-0005-0000-0000-00001B010000}"/>
    <cellStyle name="Hyperlänk 97" xfId="284" xr:uid="{00000000-0005-0000-0000-00001C010000}"/>
    <cellStyle name="Milliers [0]_3A_NumeratorReport_Option1_040611" xfId="285" xr:uid="{00000000-0005-0000-0000-00001D010000}"/>
    <cellStyle name="Milliers_3A_NumeratorReport_Option1_040611" xfId="286" xr:uid="{00000000-0005-0000-0000-00001E010000}"/>
    <cellStyle name="Monétaire [0]_3A_NumeratorReport_Option1_040611" xfId="287" xr:uid="{00000000-0005-0000-0000-00001F010000}"/>
    <cellStyle name="Monétaire_3A_NumeratorReport_Option1_040611" xfId="288" xr:uid="{00000000-0005-0000-0000-000020010000}"/>
    <cellStyle name="Normaali" xfId="0" builtinId="0"/>
    <cellStyle name="Normaali 10 2" xfId="289" xr:uid="{00000000-0005-0000-0000-000021010000}"/>
    <cellStyle name="Normaali 135" xfId="290" xr:uid="{00000000-0005-0000-0000-000022010000}"/>
    <cellStyle name="Normaali 2 2" xfId="291" xr:uid="{00000000-0005-0000-0000-000023010000}"/>
    <cellStyle name="Normaali 2 3" xfId="292" xr:uid="{00000000-0005-0000-0000-000024010000}"/>
    <cellStyle name="Normaali 2 4" xfId="293" xr:uid="{00000000-0005-0000-0000-000025010000}"/>
    <cellStyle name="Normaali 2 5" xfId="294" xr:uid="{00000000-0005-0000-0000-000026010000}"/>
    <cellStyle name="Normaali 2 6" xfId="295" xr:uid="{00000000-0005-0000-0000-000027010000}"/>
    <cellStyle name="Normaali 2 7" xfId="296" xr:uid="{00000000-0005-0000-0000-000028010000}"/>
    <cellStyle name="Normaali 2 8" xfId="297" xr:uid="{00000000-0005-0000-0000-000029010000}"/>
    <cellStyle name="Normaali 2 9" xfId="298" xr:uid="{00000000-0005-0000-0000-00002A010000}"/>
    <cellStyle name="Normaali 3 2" xfId="299" xr:uid="{00000000-0005-0000-0000-00002B010000}"/>
    <cellStyle name="Normaali 3 3" xfId="300" xr:uid="{00000000-0005-0000-0000-00002C010000}"/>
    <cellStyle name="Normaali 3 4" xfId="301" xr:uid="{00000000-0005-0000-0000-00002D010000}"/>
    <cellStyle name="Normaali 3 5" xfId="302" xr:uid="{00000000-0005-0000-0000-00002E010000}"/>
    <cellStyle name="Normaali 3 6" xfId="303" xr:uid="{00000000-0005-0000-0000-00002F010000}"/>
    <cellStyle name="Normaali 3 7" xfId="304" xr:uid="{00000000-0005-0000-0000-000030010000}"/>
    <cellStyle name="Normaali 3 8" xfId="305" xr:uid="{00000000-0005-0000-0000-000031010000}"/>
    <cellStyle name="Normaali 3 9" xfId="306" xr:uid="{00000000-0005-0000-0000-000032010000}"/>
    <cellStyle name="Normaali_A_L1_s" xfId="307" xr:uid="{00000000-0005-0000-0000-000033010000}"/>
    <cellStyle name="Normaali_A_L1_s 3" xfId="308" xr:uid="{00000000-0005-0000-0000-000034010000}"/>
    <cellStyle name="Normal 10" xfId="309" xr:uid="{00000000-0005-0000-0000-000036010000}"/>
    <cellStyle name="Normal 10 2" xfId="310" xr:uid="{00000000-0005-0000-0000-000037010000}"/>
    <cellStyle name="Normal 11" xfId="311" xr:uid="{00000000-0005-0000-0000-000038010000}"/>
    <cellStyle name="Normal 11 2" xfId="312" xr:uid="{00000000-0005-0000-0000-000039010000}"/>
    <cellStyle name="Normal 12" xfId="313" xr:uid="{00000000-0005-0000-0000-00003A010000}"/>
    <cellStyle name="Normal 12 2" xfId="314" xr:uid="{00000000-0005-0000-0000-00003B010000}"/>
    <cellStyle name="Normal 15" xfId="315" xr:uid="{00000000-0005-0000-0000-00003C010000}"/>
    <cellStyle name="Normal 2" xfId="316" xr:uid="{00000000-0005-0000-0000-00003D010000}"/>
    <cellStyle name="Normal 2 2" xfId="317" xr:uid="{00000000-0005-0000-0000-00003E010000}"/>
    <cellStyle name="Normal 2 2 2" xfId="318" xr:uid="{00000000-0005-0000-0000-00003F010000}"/>
    <cellStyle name="Normal 2 3" xfId="319" xr:uid="{00000000-0005-0000-0000-000040010000}"/>
    <cellStyle name="Normal 2 4" xfId="320" xr:uid="{00000000-0005-0000-0000-000041010000}"/>
    <cellStyle name="Normal 2 5" xfId="321" xr:uid="{00000000-0005-0000-0000-000042010000}"/>
    <cellStyle name="Normal 2 6" xfId="322" xr:uid="{00000000-0005-0000-0000-000043010000}"/>
    <cellStyle name="Normal 2 7" xfId="323" xr:uid="{00000000-0005-0000-0000-000044010000}"/>
    <cellStyle name="Normal 2 8" xfId="324" xr:uid="{00000000-0005-0000-0000-000045010000}"/>
    <cellStyle name="Normal 2 8 2" xfId="325" xr:uid="{00000000-0005-0000-0000-000046010000}"/>
    <cellStyle name="Normal 2 8 3" xfId="326" xr:uid="{00000000-0005-0000-0000-000047010000}"/>
    <cellStyle name="Normal 3" xfId="327" xr:uid="{00000000-0005-0000-0000-000048010000}"/>
    <cellStyle name="Normal 4" xfId="328" xr:uid="{00000000-0005-0000-0000-000049010000}"/>
    <cellStyle name="Normal 5" xfId="329" xr:uid="{00000000-0005-0000-0000-00004A010000}"/>
    <cellStyle name="Normal 6" xfId="330" xr:uid="{00000000-0005-0000-0000-00004B010000}"/>
    <cellStyle name="Normal 7" xfId="331" xr:uid="{00000000-0005-0000-0000-00004C010000}"/>
    <cellStyle name="Normal 8" xfId="332" xr:uid="{00000000-0005-0000-0000-00004D010000}"/>
    <cellStyle name="Normal 8 2" xfId="333" xr:uid="{00000000-0005-0000-0000-00004E010000}"/>
    <cellStyle name="Normal 8 3" xfId="334" xr:uid="{00000000-0005-0000-0000-00004F010000}"/>
    <cellStyle name="Normal 9" xfId="335" xr:uid="{00000000-0005-0000-0000-000050010000}"/>
    <cellStyle name="Normal 9 2" xfId="336" xr:uid="{00000000-0005-0000-0000-000051010000}"/>
    <cellStyle name="Normal_RahkaIIDemo" xfId="337" xr:uid="{00000000-0005-0000-0000-000052010000}"/>
    <cellStyle name="Prosenttia" xfId="33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1" val="0"/>
</file>

<file path=xl/ctrlProps/ctrlProp7.xml><?xml version="1.0" encoding="utf-8"?>
<formControlPr xmlns="http://schemas.microsoft.com/office/spreadsheetml/2009/9/main" objectType="CheckBox" fmlaLink="EiRaportoitavaa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10</xdr:row>
          <xdr:rowOff>38100</xdr:rowOff>
        </xdr:from>
        <xdr:to>
          <xdr:col>2</xdr:col>
          <xdr:colOff>2190750</xdr:colOff>
          <xdr:row>11</xdr:row>
          <xdr:rowOff>133350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Tuo raportti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12</xdr:row>
          <xdr:rowOff>95250</xdr:rowOff>
        </xdr:from>
        <xdr:to>
          <xdr:col>2</xdr:col>
          <xdr:colOff>2190750</xdr:colOff>
          <xdr:row>13</xdr:row>
          <xdr:rowOff>171450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Tyhjennä työkirja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14</xdr:row>
          <xdr:rowOff>95250</xdr:rowOff>
        </xdr:from>
        <xdr:to>
          <xdr:col>2</xdr:col>
          <xdr:colOff>2190750</xdr:colOff>
          <xdr:row>15</xdr:row>
          <xdr:rowOff>171450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Tulosta kaikki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16</xdr:row>
          <xdr:rowOff>95250</xdr:rowOff>
        </xdr:from>
        <xdr:to>
          <xdr:col>2</xdr:col>
          <xdr:colOff>2190750</xdr:colOff>
          <xdr:row>17</xdr:row>
          <xdr:rowOff>171450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työkirja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18</xdr:row>
          <xdr:rowOff>95250</xdr:rowOff>
        </xdr:from>
        <xdr:to>
          <xdr:col>2</xdr:col>
          <xdr:colOff>2190750</xdr:colOff>
          <xdr:row>19</xdr:row>
          <xdr:rowOff>171450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Tallenna Fiva-raportti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1123950</xdr:colOff>
          <xdr:row>5</xdr:row>
          <xdr:rowOff>38100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2952750</xdr:colOff>
          <xdr:row>21</xdr:row>
          <xdr:rowOff>95250</xdr:rowOff>
        </xdr:from>
        <xdr:to>
          <xdr:col>1</xdr:col>
          <xdr:colOff>285750</xdr:colOff>
          <xdr:row>23</xdr:row>
          <xdr:rowOff>57150</xdr:rowOff>
        </xdr:to>
        <xdr:sp macro="" textlink="">
          <xdr:nvSpPr>
            <xdr:cNvPr id="1034" name="ChkEiRaportoitava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opLeftCell="A3" workbookViewId="0">
      <selection activeCell="G2" sqref="G2"/>
    </sheetView>
  </sheetViews>
  <sheetFormatPr defaultColWidth="9" defaultRowHeight="12.75" x14ac:dyDescent="0.2"/>
  <cols>
    <col min="1" max="1" width="13.28515625" style="15" customWidth="1"/>
    <col min="2" max="16384" width="9" style="15"/>
  </cols>
  <sheetData>
    <row r="1" spans="1:13" ht="14.25" hidden="1" x14ac:dyDescent="0.2">
      <c r="A1" s="23" t="s">
        <v>114</v>
      </c>
      <c r="B1" s="24" t="s">
        <v>23</v>
      </c>
      <c r="C1" s="23" t="s">
        <v>37</v>
      </c>
      <c r="D1" s="24" t="s">
        <v>18</v>
      </c>
      <c r="E1" s="24" t="s">
        <v>19</v>
      </c>
      <c r="F1" s="24" t="s">
        <v>26</v>
      </c>
      <c r="G1" s="24" t="s">
        <v>27</v>
      </c>
      <c r="H1" s="24" t="s">
        <v>56</v>
      </c>
      <c r="I1" s="24" t="s">
        <v>134</v>
      </c>
      <c r="J1" s="25" t="s">
        <v>144</v>
      </c>
      <c r="K1" s="24" t="s">
        <v>145</v>
      </c>
      <c r="L1" s="24" t="s">
        <v>146</v>
      </c>
      <c r="M1" s="15" t="s">
        <v>376</v>
      </c>
    </row>
    <row r="2" spans="1:13" hidden="1" x14ac:dyDescent="0.2">
      <c r="A2" s="23" t="s">
        <v>148</v>
      </c>
      <c r="B2" s="23" t="str">
        <f>Systeemitunnus</f>
        <v>RA</v>
      </c>
      <c r="C2" s="23">
        <f>Tiedonantajataso</f>
        <v>201</v>
      </c>
      <c r="D2" s="23">
        <f>YksilointitunnuksenTyyppi</f>
        <v>1</v>
      </c>
      <c r="E2" s="23" t="str">
        <f>Yksilointitunnus</f>
        <v>1234567</v>
      </c>
      <c r="F2" s="24">
        <f>Raportointipvm</f>
        <v>20250912</v>
      </c>
      <c r="G2" s="24">
        <f>Tiedonajankohta</f>
        <v>0</v>
      </c>
      <c r="H2" s="24" t="s">
        <v>149</v>
      </c>
      <c r="I2" s="24" t="str">
        <f>IF(RaportoijanNimi="","",RaportoijanNimi)</f>
        <v/>
      </c>
      <c r="J2" s="24" t="str">
        <f>IF(RaportoijanPuhelin="","",RaportoijanPuhelin)</f>
        <v/>
      </c>
      <c r="K2" s="24" t="str">
        <f>IF(RaportoijanSPostiOsoite="","",RaportoijanSPostiOsoite)</f>
        <v/>
      </c>
      <c r="L2" s="24" t="str">
        <f>sp_Version</f>
        <v>1.0.4</v>
      </c>
      <c r="M2" s="81">
        <f>IF(EiRaportoitavaa,1,0)</f>
        <v>0</v>
      </c>
    </row>
    <row r="3" spans="1:13" ht="15" x14ac:dyDescent="0.2">
      <c r="A3" s="26" t="s">
        <v>378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>
    <pageSetUpPr fitToPage="1"/>
  </sheetPr>
  <dimension ref="A1:Q170"/>
  <sheetViews>
    <sheetView showGridLines="0" topLeftCell="A156" zoomScaleNormal="100" zoomScaleSheetLayoutView="55" workbookViewId="0">
      <selection activeCell="D181" sqref="D181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6.28515625" style="40" customWidth="1"/>
    <col min="7" max="7" width="14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4" width="13.7109375" style="41" customWidth="1"/>
    <col min="15" max="15" width="13.8554687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3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RA05</v>
      </c>
      <c r="E2" s="27" t="s">
        <v>3343</v>
      </c>
      <c r="F2" s="27" t="s">
        <v>3344</v>
      </c>
      <c r="G2" s="27" t="s">
        <v>1690</v>
      </c>
      <c r="H2" s="40" t="s">
        <v>3345</v>
      </c>
    </row>
    <row r="4" spans="1:13" ht="14.85" customHeight="1" x14ac:dyDescent="0.2">
      <c r="A4" s="181" t="s">
        <v>137</v>
      </c>
      <c r="B4" s="182"/>
      <c r="C4" s="183"/>
      <c r="D4" s="183"/>
      <c r="E4" s="184"/>
      <c r="F4" s="188"/>
      <c r="G4" s="187"/>
      <c r="H4" s="42"/>
      <c r="K4" s="188" t="s">
        <v>111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112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401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559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576</v>
      </c>
      <c r="L9" s="462"/>
      <c r="M9" s="42"/>
    </row>
    <row r="10" spans="1:13" ht="29.65" customHeight="1" x14ac:dyDescent="0.2">
      <c r="A10" s="456" t="s">
        <v>365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39" customHeight="1" x14ac:dyDescent="0.2">
      <c r="A11" s="467" t="s">
        <v>33</v>
      </c>
      <c r="B11" s="467"/>
      <c r="C11" s="467"/>
      <c r="D11" s="191" t="s">
        <v>1832</v>
      </c>
      <c r="E11" s="188"/>
      <c r="F11" s="188"/>
      <c r="G11" s="187"/>
      <c r="H11" s="42"/>
      <c r="K11" s="463"/>
      <c r="L11" s="464"/>
      <c r="M11" s="42"/>
    </row>
    <row r="12" spans="1:13" ht="26.25" customHeight="1" x14ac:dyDescent="0.2">
      <c r="A12" s="456" t="s">
        <v>35</v>
      </c>
      <c r="B12" s="456"/>
      <c r="C12" s="456"/>
      <c r="D12" s="191" t="s">
        <v>180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</v>
      </c>
      <c r="B13" s="42"/>
      <c r="C13" s="42"/>
      <c r="D13" s="183" t="s">
        <v>626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7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7" ht="29.25" customHeight="1" x14ac:dyDescent="0.2">
      <c r="A18" s="457" t="s">
        <v>1833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7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623</v>
      </c>
      <c r="O19" s="227" t="s">
        <v>624</v>
      </c>
    </row>
    <row r="20" spans="1:17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3185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3063</v>
      </c>
      <c r="D24" s="201" t="s">
        <v>418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15" customHeight="1" x14ac:dyDescent="0.2">
      <c r="A25" s="432" t="s">
        <v>630</v>
      </c>
      <c r="B25" s="318"/>
      <c r="C25" s="434" t="s">
        <v>3063</v>
      </c>
      <c r="D25" s="351" t="s">
        <v>3297</v>
      </c>
      <c r="E25" s="204"/>
      <c r="F25" s="160"/>
      <c r="G25" s="435">
        <v>10</v>
      </c>
      <c r="H25" s="436">
        <v>10</v>
      </c>
      <c r="I25" s="436">
        <v>10</v>
      </c>
      <c r="J25" s="127"/>
      <c r="K25" s="128"/>
      <c r="L25" s="128"/>
      <c r="M25" s="128"/>
      <c r="N25" s="128"/>
      <c r="O25" s="163"/>
    </row>
    <row r="26" spans="1:17" s="43" customFormat="1" ht="21" customHeight="1" x14ac:dyDescent="0.25">
      <c r="A26" s="42"/>
      <c r="B26" s="42"/>
      <c r="C26" s="42"/>
      <c r="D26" s="205" t="s">
        <v>408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8" t="s">
        <v>3186</v>
      </c>
      <c r="B27" s="203"/>
      <c r="C27" s="42" t="s">
        <v>3062</v>
      </c>
      <c r="D27" s="206" t="s">
        <v>414</v>
      </c>
      <c r="E27" s="197"/>
      <c r="F27" s="423" t="s">
        <v>56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3063</v>
      </c>
      <c r="D28" s="207" t="s">
        <v>464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3063</v>
      </c>
      <c r="D29" s="207" t="s">
        <v>465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3063</v>
      </c>
      <c r="D30" s="207" t="s">
        <v>1938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1645</v>
      </c>
      <c r="B31" s="200"/>
      <c r="C31" s="42" t="s">
        <v>3063</v>
      </c>
      <c r="D31" s="207" t="s">
        <v>1939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3063</v>
      </c>
      <c r="D32" s="207" t="s">
        <v>1940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3063</v>
      </c>
      <c r="D33" s="207" t="s">
        <v>468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3063</v>
      </c>
      <c r="D34" s="210" t="s">
        <v>469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3063</v>
      </c>
      <c r="D35" s="207" t="s">
        <v>641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198" t="s">
        <v>3187</v>
      </c>
      <c r="B36" s="203"/>
      <c r="C36" s="42" t="s">
        <v>3062</v>
      </c>
      <c r="D36" s="212" t="s">
        <v>409</v>
      </c>
      <c r="E36" s="197"/>
      <c r="F36" s="423" t="s">
        <v>56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3063</v>
      </c>
      <c r="D37" s="207" t="s">
        <v>464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3063</v>
      </c>
      <c r="D38" s="207" t="s">
        <v>465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3063</v>
      </c>
      <c r="D39" s="207" t="s">
        <v>471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3063</v>
      </c>
      <c r="D40" s="207" t="s">
        <v>1647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1836</v>
      </c>
      <c r="B41" s="200"/>
      <c r="C41" s="195" t="s">
        <v>3063</v>
      </c>
      <c r="D41" s="210" t="s">
        <v>1950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>
        <v>240</v>
      </c>
      <c r="B42" s="200"/>
      <c r="C42" s="195" t="s">
        <v>3063</v>
      </c>
      <c r="D42" s="210" t="s">
        <v>1951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" customHeight="1" x14ac:dyDescent="0.2">
      <c r="A43" s="199">
        <v>250</v>
      </c>
      <c r="B43" s="200"/>
      <c r="C43" s="195" t="s">
        <v>3063</v>
      </c>
      <c r="D43" s="210" t="s">
        <v>1952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9" customHeight="1" x14ac:dyDescent="0.2">
      <c r="A44" s="199">
        <v>300</v>
      </c>
      <c r="B44" s="200"/>
      <c r="C44" s="195" t="s">
        <v>3063</v>
      </c>
      <c r="D44" s="214" t="s">
        <v>704</v>
      </c>
      <c r="E44" s="195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7.75" customHeight="1" x14ac:dyDescent="0.2">
      <c r="A45" s="199" t="s">
        <v>741</v>
      </c>
      <c r="B45" s="200"/>
      <c r="C45" s="195" t="s">
        <v>3063</v>
      </c>
      <c r="D45" s="207" t="s">
        <v>725</v>
      </c>
      <c r="E45" s="188"/>
      <c r="F45" s="123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.75" customHeight="1" x14ac:dyDescent="0.2">
      <c r="A46" s="199">
        <v>320</v>
      </c>
      <c r="B46" s="200"/>
      <c r="C46" s="195" t="s">
        <v>3063</v>
      </c>
      <c r="D46" s="214" t="s">
        <v>3298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27" customHeight="1" x14ac:dyDescent="0.2">
      <c r="A47" s="199">
        <v>330</v>
      </c>
      <c r="B47" s="200"/>
      <c r="C47" s="195" t="s">
        <v>3063</v>
      </c>
      <c r="D47" s="214" t="s">
        <v>641</v>
      </c>
      <c r="E47" s="195"/>
      <c r="F47" s="157">
        <v>10</v>
      </c>
      <c r="G47" s="127"/>
      <c r="H47" s="128"/>
      <c r="I47" s="128"/>
      <c r="J47" s="128"/>
      <c r="K47" s="128"/>
      <c r="L47" s="128"/>
      <c r="M47" s="128"/>
      <c r="N47" s="128"/>
      <c r="O47" s="163"/>
    </row>
    <row r="48" spans="1:17" ht="19.5" customHeight="1" x14ac:dyDescent="0.2">
      <c r="A48" s="198" t="s">
        <v>3188</v>
      </c>
      <c r="B48" s="203"/>
      <c r="C48" s="42" t="s">
        <v>3062</v>
      </c>
      <c r="D48" s="244" t="s">
        <v>513</v>
      </c>
      <c r="E48" s="214"/>
      <c r="F48" s="423" t="s">
        <v>56</v>
      </c>
      <c r="G48" s="214"/>
      <c r="H48" s="214"/>
      <c r="I48" s="214"/>
      <c r="J48" s="214"/>
      <c r="K48" s="214"/>
      <c r="L48" s="214"/>
      <c r="M48" s="214"/>
      <c r="N48" s="214"/>
      <c r="O48" s="214"/>
    </row>
    <row r="49" spans="1:15" ht="15" customHeight="1" x14ac:dyDescent="0.2">
      <c r="A49" s="199">
        <v>540</v>
      </c>
      <c r="B49" s="200"/>
      <c r="C49" s="195" t="s">
        <v>3063</v>
      </c>
      <c r="D49" s="213" t="s">
        <v>3299</v>
      </c>
      <c r="E49" s="195"/>
      <c r="F49" s="157">
        <v>1</v>
      </c>
      <c r="G49" s="126"/>
      <c r="H49" s="122"/>
      <c r="I49" s="122"/>
      <c r="J49" s="122"/>
      <c r="K49" s="122"/>
      <c r="L49" s="122"/>
      <c r="M49" s="122"/>
      <c r="N49" s="122"/>
      <c r="O49" s="161"/>
    </row>
    <row r="50" spans="1:15" ht="37.5" customHeight="1" x14ac:dyDescent="0.2">
      <c r="A50" s="198" t="s">
        <v>3189</v>
      </c>
      <c r="B50" s="203"/>
      <c r="C50" s="42" t="s">
        <v>3062</v>
      </c>
      <c r="D50" s="42" t="s">
        <v>513</v>
      </c>
      <c r="E50" s="195"/>
      <c r="F50" s="154" t="s">
        <v>53</v>
      </c>
      <c r="G50" s="154" t="s">
        <v>627</v>
      </c>
      <c r="H50" s="154" t="s">
        <v>462</v>
      </c>
      <c r="I50" s="154" t="s">
        <v>510</v>
      </c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560</v>
      </c>
      <c r="B51" s="200"/>
      <c r="C51" s="195" t="s">
        <v>3063</v>
      </c>
      <c r="D51" s="207" t="s">
        <v>706</v>
      </c>
      <c r="E51" s="195"/>
      <c r="F51" s="175">
        <v>10</v>
      </c>
      <c r="G51" s="176">
        <v>10</v>
      </c>
      <c r="H51" s="176">
        <v>10</v>
      </c>
      <c r="I51" s="176">
        <v>10</v>
      </c>
      <c r="J51" s="128"/>
      <c r="K51" s="128"/>
      <c r="L51" s="128"/>
      <c r="M51" s="128"/>
      <c r="N51" s="128"/>
      <c r="O51" s="163"/>
    </row>
    <row r="52" spans="1:15" ht="15" customHeight="1" x14ac:dyDescent="0.2">
      <c r="A52" s="198" t="s">
        <v>3190</v>
      </c>
      <c r="B52" s="203"/>
      <c r="C52" s="42" t="s">
        <v>3062</v>
      </c>
      <c r="D52" s="218" t="s">
        <v>410</v>
      </c>
      <c r="E52" s="195"/>
      <c r="F52" s="423" t="s">
        <v>56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3063</v>
      </c>
      <c r="D53" s="217" t="s">
        <v>483</v>
      </c>
      <c r="E53" s="195"/>
      <c r="F53" s="157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1648</v>
      </c>
      <c r="B54" s="200"/>
      <c r="C54" s="195" t="s">
        <v>3063</v>
      </c>
      <c r="D54" s="217" t="s">
        <v>1649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24.75" customHeight="1" x14ac:dyDescent="0.2">
      <c r="A55" s="199" t="s">
        <v>721</v>
      </c>
      <c r="B55" s="200"/>
      <c r="C55" s="195" t="s">
        <v>3063</v>
      </c>
      <c r="D55" s="254" t="s">
        <v>794</v>
      </c>
      <c r="E55" s="195"/>
      <c r="F55" s="175">
        <v>10</v>
      </c>
      <c r="G55" s="127"/>
      <c r="H55" s="128"/>
      <c r="I55" s="128"/>
      <c r="J55" s="128"/>
      <c r="K55" s="128"/>
      <c r="L55" s="128"/>
      <c r="M55" s="128"/>
      <c r="N55" s="128"/>
      <c r="O55" s="163"/>
    </row>
    <row r="56" spans="1:15" ht="12.75" customHeight="1" x14ac:dyDescent="0.2">
      <c r="A56" s="42"/>
      <c r="B56" s="42"/>
      <c r="C56" s="187"/>
      <c r="D56" s="187"/>
      <c r="E56" s="188"/>
    </row>
    <row r="57" spans="1:15" ht="15" customHeight="1" x14ac:dyDescent="0.2">
      <c r="A57" s="42"/>
      <c r="B57" s="42"/>
      <c r="C57" s="187"/>
      <c r="D57" s="219" t="s">
        <v>411</v>
      </c>
      <c r="E57" s="188"/>
    </row>
    <row r="58" spans="1:15" ht="59.25" customHeight="1" x14ac:dyDescent="0.2">
      <c r="A58" s="198" t="s">
        <v>3191</v>
      </c>
      <c r="B58" s="203"/>
      <c r="C58" s="42" t="s">
        <v>3062</v>
      </c>
      <c r="D58" s="198" t="s">
        <v>486</v>
      </c>
      <c r="E58" s="188"/>
      <c r="F58" s="147" t="s">
        <v>1769</v>
      </c>
      <c r="G58" s="147" t="s">
        <v>408</v>
      </c>
      <c r="H58" s="147" t="s">
        <v>491</v>
      </c>
      <c r="I58" s="147" t="s">
        <v>492</v>
      </c>
      <c r="J58" s="147" t="s">
        <v>410</v>
      </c>
      <c r="K58" s="147" t="s">
        <v>652</v>
      </c>
      <c r="L58" s="126"/>
      <c r="M58" s="122"/>
      <c r="N58" s="122"/>
      <c r="O58" s="161"/>
    </row>
    <row r="59" spans="1:15" ht="15" customHeight="1" x14ac:dyDescent="0.2">
      <c r="A59" s="199">
        <v>710</v>
      </c>
      <c r="B59" s="200"/>
      <c r="C59" s="187" t="s">
        <v>3063</v>
      </c>
      <c r="D59" s="201" t="s">
        <v>1770</v>
      </c>
      <c r="E59" s="188"/>
      <c r="F59" s="157">
        <v>1</v>
      </c>
      <c r="G59" s="157">
        <v>1</v>
      </c>
      <c r="H59" s="157">
        <v>1</v>
      </c>
      <c r="I59" s="157">
        <v>1</v>
      </c>
      <c r="J59" s="157">
        <v>1</v>
      </c>
      <c r="K59" s="157">
        <v>1</v>
      </c>
      <c r="L59" s="125"/>
      <c r="M59" s="125"/>
      <c r="N59" s="125"/>
      <c r="O59" s="162"/>
    </row>
    <row r="60" spans="1:15" ht="15" customHeight="1" x14ac:dyDescent="0.2">
      <c r="A60" s="198" t="s">
        <v>3192</v>
      </c>
      <c r="B60" s="203"/>
      <c r="C60" s="42" t="s">
        <v>3062</v>
      </c>
      <c r="D60" s="41" t="s">
        <v>486</v>
      </c>
      <c r="E60" s="41"/>
      <c r="F60" s="423" t="s">
        <v>56</v>
      </c>
      <c r="G60" s="41"/>
      <c r="I60" s="41"/>
      <c r="J60" s="41"/>
    </row>
    <row r="61" spans="1:15" ht="34.9" customHeight="1" x14ac:dyDescent="0.2">
      <c r="A61" s="199">
        <v>720</v>
      </c>
      <c r="B61" s="200"/>
      <c r="C61" s="187" t="s">
        <v>3063</v>
      </c>
      <c r="D61" s="220" t="s">
        <v>1651</v>
      </c>
      <c r="E61" s="188"/>
      <c r="F61" s="157">
        <v>1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30" customHeight="1" x14ac:dyDescent="0.2">
      <c r="A62" s="199">
        <v>730</v>
      </c>
      <c r="B62" s="200"/>
      <c r="C62" s="187" t="s">
        <v>3063</v>
      </c>
      <c r="D62" s="220" t="s">
        <v>1652</v>
      </c>
      <c r="E62" s="188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30" customHeight="1" x14ac:dyDescent="0.2">
      <c r="A63" s="199" t="s">
        <v>1812</v>
      </c>
      <c r="B63" s="200"/>
      <c r="C63" s="187" t="s">
        <v>3063</v>
      </c>
      <c r="D63" s="220" t="s">
        <v>1771</v>
      </c>
      <c r="E63" s="188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30" customHeight="1" x14ac:dyDescent="0.2">
      <c r="A64" s="199" t="s">
        <v>1773</v>
      </c>
      <c r="B64" s="200"/>
      <c r="C64" s="187" t="s">
        <v>3063</v>
      </c>
      <c r="D64" s="220" t="s">
        <v>1772</v>
      </c>
      <c r="E64" s="188"/>
      <c r="F64" s="157">
        <v>1</v>
      </c>
      <c r="G64" s="125"/>
      <c r="H64" s="125"/>
      <c r="I64" s="125"/>
      <c r="J64" s="125"/>
      <c r="K64" s="125"/>
      <c r="L64" s="125"/>
      <c r="M64" s="125"/>
      <c r="N64" s="125"/>
      <c r="O64" s="162"/>
    </row>
    <row r="65" spans="1:15" ht="30" customHeight="1" x14ac:dyDescent="0.2">
      <c r="A65" s="299" t="s">
        <v>3307</v>
      </c>
      <c r="B65" s="200"/>
      <c r="C65" s="183" t="s">
        <v>3063</v>
      </c>
      <c r="D65" s="394" t="s">
        <v>3308</v>
      </c>
      <c r="E65" s="184"/>
      <c r="F65" s="445">
        <v>10</v>
      </c>
      <c r="G65" s="125"/>
      <c r="H65" s="125"/>
      <c r="I65" s="125"/>
      <c r="J65" s="125"/>
      <c r="K65" s="125"/>
      <c r="L65" s="125"/>
      <c r="M65" s="125"/>
      <c r="N65" s="125"/>
      <c r="O65" s="162"/>
    </row>
    <row r="66" spans="1:15" ht="30" customHeight="1" x14ac:dyDescent="0.2">
      <c r="A66" s="199">
        <v>760</v>
      </c>
      <c r="B66" s="200"/>
      <c r="C66" s="187" t="s">
        <v>3063</v>
      </c>
      <c r="D66" s="220" t="s">
        <v>1653</v>
      </c>
      <c r="E66" s="188"/>
      <c r="F66" s="157">
        <v>1</v>
      </c>
      <c r="G66" s="125"/>
      <c r="H66" s="125"/>
      <c r="I66" s="125"/>
      <c r="J66" s="125"/>
      <c r="K66" s="125"/>
      <c r="L66" s="125"/>
      <c r="M66" s="125"/>
      <c r="N66" s="125"/>
      <c r="O66" s="162"/>
    </row>
    <row r="67" spans="1:15" ht="30.75" customHeight="1" x14ac:dyDescent="0.2">
      <c r="A67" s="199" t="s">
        <v>1965</v>
      </c>
      <c r="B67" s="200"/>
      <c r="C67" s="187" t="s">
        <v>3063</v>
      </c>
      <c r="D67" s="284" t="s">
        <v>1966</v>
      </c>
      <c r="E67" s="188"/>
      <c r="F67" s="157">
        <v>1</v>
      </c>
      <c r="G67" s="127"/>
      <c r="H67" s="128"/>
      <c r="I67" s="128"/>
      <c r="J67" s="128"/>
      <c r="K67" s="128"/>
      <c r="L67" s="128"/>
      <c r="M67" s="128"/>
      <c r="N67" s="128"/>
      <c r="O67" s="163"/>
    </row>
    <row r="68" spans="1:15" ht="18.75" customHeight="1" x14ac:dyDescent="0.2">
      <c r="A68" s="198" t="s">
        <v>3193</v>
      </c>
      <c r="B68" s="203"/>
      <c r="C68" s="42" t="s">
        <v>3062</v>
      </c>
      <c r="D68" s="198" t="s">
        <v>413</v>
      </c>
      <c r="E68" s="188"/>
      <c r="F68" s="423" t="s">
        <v>56</v>
      </c>
    </row>
    <row r="69" spans="1:15" ht="18.75" customHeight="1" x14ac:dyDescent="0.2">
      <c r="A69" s="199" t="s">
        <v>1974</v>
      </c>
      <c r="B69" s="200"/>
      <c r="C69" s="187" t="s">
        <v>3063</v>
      </c>
      <c r="D69" s="201" t="s">
        <v>1972</v>
      </c>
      <c r="E69" s="188"/>
      <c r="F69" s="291">
        <v>10</v>
      </c>
      <c r="G69" s="126"/>
      <c r="H69" s="122"/>
      <c r="I69" s="122"/>
      <c r="J69" s="122"/>
      <c r="K69" s="122"/>
      <c r="L69" s="122"/>
      <c r="M69" s="122"/>
      <c r="N69" s="122"/>
      <c r="O69" s="161"/>
    </row>
    <row r="70" spans="1:15" ht="29.25" customHeight="1" x14ac:dyDescent="0.2">
      <c r="A70" s="199" t="s">
        <v>1975</v>
      </c>
      <c r="B70" s="200"/>
      <c r="C70" s="187" t="s">
        <v>3063</v>
      </c>
      <c r="D70" s="220" t="s">
        <v>1973</v>
      </c>
      <c r="E70" s="188"/>
      <c r="F70" s="289">
        <v>10</v>
      </c>
      <c r="G70" s="124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1815</v>
      </c>
      <c r="B71" s="200"/>
      <c r="C71" s="187" t="s">
        <v>3063</v>
      </c>
      <c r="D71" s="220" t="s">
        <v>2022</v>
      </c>
      <c r="E71" s="188"/>
      <c r="F71" s="291">
        <v>10</v>
      </c>
      <c r="G71" s="124"/>
      <c r="H71" s="125"/>
      <c r="I71" s="125"/>
      <c r="J71" s="125"/>
      <c r="K71" s="125"/>
      <c r="L71" s="125"/>
      <c r="M71" s="125"/>
      <c r="N71" s="125"/>
      <c r="O71" s="162"/>
    </row>
    <row r="72" spans="1:15" ht="29.25" customHeight="1" x14ac:dyDescent="0.2">
      <c r="A72" s="199" t="s">
        <v>2026</v>
      </c>
      <c r="B72" s="200"/>
      <c r="C72" s="187" t="s">
        <v>3063</v>
      </c>
      <c r="D72" s="220" t="s">
        <v>2025</v>
      </c>
      <c r="E72" s="188"/>
      <c r="F72" s="289">
        <v>10</v>
      </c>
      <c r="G72" s="124"/>
      <c r="H72" s="125"/>
      <c r="I72" s="125"/>
      <c r="J72" s="125"/>
      <c r="K72" s="125"/>
      <c r="L72" s="125"/>
      <c r="M72" s="125"/>
      <c r="N72" s="125"/>
      <c r="O72" s="162"/>
    </row>
    <row r="73" spans="1:15" ht="61.5" customHeight="1" x14ac:dyDescent="0.2">
      <c r="A73" s="198" t="s">
        <v>3194</v>
      </c>
      <c r="B73" s="203"/>
      <c r="C73" s="42" t="s">
        <v>3062</v>
      </c>
      <c r="D73" s="421" t="s">
        <v>413</v>
      </c>
      <c r="E73" s="188"/>
      <c r="F73" s="165" t="s">
        <v>1988</v>
      </c>
      <c r="G73" s="165" t="s">
        <v>1986</v>
      </c>
      <c r="H73" s="165" t="s">
        <v>1985</v>
      </c>
      <c r="I73" s="166" t="s">
        <v>1987</v>
      </c>
      <c r="J73" s="125"/>
      <c r="K73" s="125"/>
      <c r="L73" s="125"/>
      <c r="M73" s="125"/>
      <c r="N73" s="125"/>
      <c r="O73" s="162"/>
    </row>
    <row r="74" spans="1:15" ht="15" customHeight="1" x14ac:dyDescent="0.2">
      <c r="A74" s="199" t="s">
        <v>1976</v>
      </c>
      <c r="B74" s="200"/>
      <c r="C74" s="187" t="s">
        <v>3063</v>
      </c>
      <c r="D74" s="220" t="s">
        <v>1977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25"/>
      <c r="K74" s="125"/>
      <c r="L74" s="125"/>
      <c r="M74" s="125"/>
      <c r="N74" s="125"/>
      <c r="O74" s="162"/>
    </row>
    <row r="75" spans="1:15" ht="48.75" customHeight="1" x14ac:dyDescent="0.2">
      <c r="A75" s="198" t="s">
        <v>3195</v>
      </c>
      <c r="B75" s="203"/>
      <c r="C75" s="42" t="s">
        <v>3062</v>
      </c>
      <c r="D75" s="421" t="s">
        <v>413</v>
      </c>
      <c r="E75" s="188"/>
      <c r="F75" s="165" t="s">
        <v>2001</v>
      </c>
      <c r="G75" s="165" t="s">
        <v>1996</v>
      </c>
      <c r="H75" s="165" t="s">
        <v>542</v>
      </c>
      <c r="I75" s="166" t="s">
        <v>1997</v>
      </c>
      <c r="J75" s="166" t="s">
        <v>1998</v>
      </c>
      <c r="K75" s="166" t="s">
        <v>1999</v>
      </c>
      <c r="L75" s="166" t="s">
        <v>543</v>
      </c>
      <c r="M75" s="166" t="s">
        <v>544</v>
      </c>
      <c r="N75" s="292" t="s">
        <v>2000</v>
      </c>
      <c r="O75" s="293" t="s">
        <v>530</v>
      </c>
    </row>
    <row r="76" spans="1:15" ht="15.75" customHeight="1" x14ac:dyDescent="0.2">
      <c r="A76" s="199" t="s">
        <v>1978</v>
      </c>
      <c r="B76" s="200"/>
      <c r="C76" s="187" t="s">
        <v>3063</v>
      </c>
      <c r="D76" s="220" t="s">
        <v>1979</v>
      </c>
      <c r="E76" s="188"/>
      <c r="F76" s="157">
        <v>1</v>
      </c>
      <c r="G76" s="157">
        <v>1</v>
      </c>
      <c r="H76" s="157">
        <v>1</v>
      </c>
      <c r="I76" s="157">
        <v>1</v>
      </c>
      <c r="J76" s="157">
        <v>1</v>
      </c>
      <c r="K76" s="157">
        <v>1</v>
      </c>
      <c r="L76" s="157">
        <v>1</v>
      </c>
      <c r="M76" s="157">
        <v>1</v>
      </c>
      <c r="N76" s="157">
        <v>1</v>
      </c>
      <c r="O76" s="157">
        <v>1</v>
      </c>
    </row>
    <row r="77" spans="1:15" ht="15" customHeight="1" x14ac:dyDescent="0.2">
      <c r="A77" s="198" t="s">
        <v>3196</v>
      </c>
      <c r="B77" s="203"/>
      <c r="C77" s="42" t="s">
        <v>3062</v>
      </c>
      <c r="D77" s="421" t="s">
        <v>413</v>
      </c>
      <c r="E77" s="188"/>
      <c r="F77" s="154" t="s">
        <v>785</v>
      </c>
      <c r="G77" s="154" t="s">
        <v>784</v>
      </c>
      <c r="H77" s="125"/>
      <c r="I77" s="125"/>
      <c r="J77" s="125"/>
      <c r="K77" s="125"/>
      <c r="L77" s="125"/>
      <c r="M77" s="125"/>
      <c r="N77" s="125"/>
      <c r="O77" s="162"/>
    </row>
    <row r="78" spans="1:15" ht="30" customHeight="1" x14ac:dyDescent="0.2">
      <c r="A78" s="199">
        <v>820</v>
      </c>
      <c r="B78" s="200"/>
      <c r="C78" s="187" t="s">
        <v>3063</v>
      </c>
      <c r="D78" s="220" t="s">
        <v>2016</v>
      </c>
      <c r="E78" s="188"/>
      <c r="F78" s="157">
        <v>1</v>
      </c>
      <c r="G78" s="157">
        <v>1</v>
      </c>
      <c r="H78" s="125"/>
      <c r="I78" s="125"/>
      <c r="J78" s="125"/>
      <c r="K78" s="125"/>
      <c r="L78" s="125"/>
      <c r="M78" s="125"/>
      <c r="N78" s="125"/>
      <c r="O78" s="162"/>
    </row>
    <row r="79" spans="1:15" ht="30" customHeight="1" x14ac:dyDescent="0.2">
      <c r="A79" s="198" t="s">
        <v>3197</v>
      </c>
      <c r="B79" s="203"/>
      <c r="C79" s="42" t="s">
        <v>3062</v>
      </c>
      <c r="D79" s="421" t="s">
        <v>413</v>
      </c>
      <c r="E79" s="41"/>
      <c r="F79" s="423" t="s">
        <v>56</v>
      </c>
      <c r="G79" s="41"/>
      <c r="I79" s="41"/>
      <c r="J79" s="41"/>
    </row>
    <row r="80" spans="1:15" ht="78.75" customHeight="1" x14ac:dyDescent="0.2">
      <c r="A80" s="199" t="s">
        <v>663</v>
      </c>
      <c r="B80" s="200"/>
      <c r="C80" s="187" t="s">
        <v>3063</v>
      </c>
      <c r="D80" s="201" t="s">
        <v>664</v>
      </c>
      <c r="E80" s="188"/>
      <c r="F80" s="157">
        <v>1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15" customHeight="1" x14ac:dyDescent="0.2">
      <c r="A81" s="199" t="s">
        <v>691</v>
      </c>
      <c r="B81" s="200"/>
      <c r="C81" s="187" t="s">
        <v>3063</v>
      </c>
      <c r="D81" s="201" t="s">
        <v>1655</v>
      </c>
      <c r="E81" s="188"/>
      <c r="F81" s="157">
        <v>1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72" customHeight="1" x14ac:dyDescent="0.2">
      <c r="A82" s="198" t="s">
        <v>3198</v>
      </c>
      <c r="B82" s="203"/>
      <c r="C82" s="42" t="s">
        <v>3062</v>
      </c>
      <c r="D82" s="421" t="s">
        <v>413</v>
      </c>
      <c r="E82" s="188"/>
      <c r="F82" s="154" t="s">
        <v>723</v>
      </c>
      <c r="G82" s="154" t="s">
        <v>796</v>
      </c>
      <c r="H82" s="154" t="s">
        <v>724</v>
      </c>
      <c r="I82" s="154" t="s">
        <v>797</v>
      </c>
      <c r="J82" s="125"/>
      <c r="K82" s="125"/>
      <c r="L82" s="125"/>
      <c r="M82" s="125"/>
      <c r="N82" s="125"/>
      <c r="O82" s="162"/>
    </row>
    <row r="83" spans="1:15" ht="15" customHeight="1" x14ac:dyDescent="0.2">
      <c r="A83" s="199" t="s">
        <v>709</v>
      </c>
      <c r="B83" s="200"/>
      <c r="C83" s="187" t="s">
        <v>3063</v>
      </c>
      <c r="D83" s="201" t="s">
        <v>722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62.25" customHeight="1" x14ac:dyDescent="0.2">
      <c r="A84" s="198" t="s">
        <v>3199</v>
      </c>
      <c r="B84" s="203"/>
      <c r="C84" s="42" t="s">
        <v>3062</v>
      </c>
      <c r="D84" s="421" t="s">
        <v>413</v>
      </c>
      <c r="E84" s="188"/>
      <c r="F84" s="154" t="s">
        <v>723</v>
      </c>
      <c r="G84" s="154" t="s">
        <v>707</v>
      </c>
      <c r="H84" s="154" t="s">
        <v>708</v>
      </c>
      <c r="I84" s="125"/>
      <c r="J84" s="125"/>
      <c r="K84" s="125"/>
      <c r="L84" s="125"/>
      <c r="M84" s="125"/>
      <c r="N84" s="125"/>
      <c r="O84" s="162"/>
    </row>
    <row r="85" spans="1:15" ht="15" customHeight="1" x14ac:dyDescent="0.2">
      <c r="A85" s="199" t="s">
        <v>710</v>
      </c>
      <c r="B85" s="200"/>
      <c r="C85" s="187" t="s">
        <v>3063</v>
      </c>
      <c r="D85" s="201" t="s">
        <v>795</v>
      </c>
      <c r="E85" s="188"/>
      <c r="F85" s="157">
        <v>1</v>
      </c>
      <c r="G85" s="157">
        <v>1</v>
      </c>
      <c r="H85" s="157">
        <v>1</v>
      </c>
      <c r="I85" s="124"/>
      <c r="J85" s="125"/>
      <c r="K85" s="125"/>
      <c r="L85" s="125"/>
      <c r="M85" s="125"/>
      <c r="N85" s="125"/>
      <c r="O85" s="162"/>
    </row>
    <row r="86" spans="1:15" ht="35.25" customHeight="1" x14ac:dyDescent="0.2">
      <c r="A86" s="198" t="s">
        <v>3200</v>
      </c>
      <c r="B86" s="203"/>
      <c r="C86" s="42" t="s">
        <v>3062</v>
      </c>
      <c r="D86" s="421" t="s">
        <v>413</v>
      </c>
      <c r="E86" s="188"/>
      <c r="F86" s="154" t="s">
        <v>502</v>
      </c>
      <c r="G86" s="154" t="s">
        <v>503</v>
      </c>
      <c r="H86" s="154" t="s">
        <v>668</v>
      </c>
      <c r="I86" s="124"/>
      <c r="J86" s="125"/>
      <c r="K86" s="125"/>
      <c r="L86" s="125"/>
      <c r="M86" s="125"/>
      <c r="N86" s="125"/>
      <c r="O86" s="162"/>
    </row>
    <row r="87" spans="1:15" ht="18.75" customHeight="1" x14ac:dyDescent="0.2">
      <c r="A87" s="199" t="s">
        <v>692</v>
      </c>
      <c r="B87" s="200"/>
      <c r="C87" s="187" t="s">
        <v>3063</v>
      </c>
      <c r="D87" s="201" t="s">
        <v>667</v>
      </c>
      <c r="E87" s="188"/>
      <c r="F87" s="157">
        <v>1</v>
      </c>
      <c r="G87" s="157">
        <v>1</v>
      </c>
      <c r="H87" s="157">
        <v>1</v>
      </c>
      <c r="I87" s="127"/>
      <c r="J87" s="128"/>
      <c r="K87" s="128"/>
      <c r="L87" s="128"/>
      <c r="M87" s="128"/>
      <c r="N87" s="128"/>
      <c r="O87" s="163"/>
    </row>
    <row r="88" spans="1:15" ht="30" customHeight="1" x14ac:dyDescent="0.2">
      <c r="A88" s="215"/>
      <c r="B88" s="184"/>
      <c r="C88" s="187"/>
      <c r="D88" s="198" t="s">
        <v>426</v>
      </c>
      <c r="E88" s="188"/>
    </row>
    <row r="89" spans="1:15" ht="30" customHeight="1" x14ac:dyDescent="0.2">
      <c r="A89" s="198" t="s">
        <v>3201</v>
      </c>
      <c r="B89" s="203"/>
      <c r="C89" s="42" t="s">
        <v>3062</v>
      </c>
      <c r="D89" s="240" t="s">
        <v>669</v>
      </c>
      <c r="E89" s="188"/>
      <c r="F89" s="423" t="s">
        <v>56</v>
      </c>
      <c r="G89" s="41"/>
      <c r="I89" s="41"/>
      <c r="J89" s="41"/>
    </row>
    <row r="90" spans="1:15" ht="28.5" customHeight="1" x14ac:dyDescent="0.2">
      <c r="A90" s="199" t="s">
        <v>764</v>
      </c>
      <c r="B90" s="200"/>
      <c r="C90" s="187" t="s">
        <v>3063</v>
      </c>
      <c r="D90" s="220" t="s">
        <v>765</v>
      </c>
      <c r="E90" s="188"/>
      <c r="F90" s="149">
        <v>3</v>
      </c>
      <c r="G90" s="126"/>
      <c r="H90" s="122"/>
      <c r="I90" s="122"/>
      <c r="J90" s="122"/>
      <c r="K90" s="122"/>
      <c r="L90" s="122"/>
      <c r="M90" s="122"/>
      <c r="N90" s="122"/>
      <c r="O90" s="161"/>
    </row>
    <row r="91" spans="1:15" ht="30" customHeight="1" x14ac:dyDescent="0.2">
      <c r="A91" s="199" t="s">
        <v>681</v>
      </c>
      <c r="B91" s="200"/>
      <c r="C91" s="187" t="s">
        <v>3063</v>
      </c>
      <c r="D91" s="220" t="s">
        <v>728</v>
      </c>
      <c r="E91" s="188"/>
      <c r="F91" s="149">
        <v>3</v>
      </c>
      <c r="G91" s="125"/>
      <c r="H91" s="125"/>
      <c r="I91" s="125"/>
      <c r="J91" s="125"/>
      <c r="K91" s="125"/>
      <c r="L91" s="125"/>
      <c r="M91" s="125"/>
      <c r="N91" s="125"/>
      <c r="O91" s="162"/>
    </row>
    <row r="92" spans="1:15" ht="17.25" customHeight="1" x14ac:dyDescent="0.2">
      <c r="A92" s="199">
        <v>1050</v>
      </c>
      <c r="B92" s="200"/>
      <c r="C92" s="187" t="s">
        <v>3063</v>
      </c>
      <c r="D92" s="201" t="s">
        <v>678</v>
      </c>
      <c r="E92" s="225"/>
      <c r="F92" s="158">
        <v>10</v>
      </c>
      <c r="G92" s="125"/>
      <c r="H92" s="125"/>
      <c r="I92" s="125"/>
      <c r="J92" s="125"/>
      <c r="K92" s="125"/>
      <c r="L92" s="125"/>
      <c r="M92" s="125"/>
      <c r="N92" s="125"/>
      <c r="O92" s="162"/>
    </row>
    <row r="93" spans="1:15" ht="28.5" customHeight="1" x14ac:dyDescent="0.2">
      <c r="A93" s="199">
        <v>1060</v>
      </c>
      <c r="B93" s="200"/>
      <c r="C93" s="187" t="s">
        <v>3063</v>
      </c>
      <c r="D93" s="220" t="s">
        <v>679</v>
      </c>
      <c r="E93" s="239"/>
      <c r="F93" s="158">
        <v>10</v>
      </c>
      <c r="G93" s="125"/>
      <c r="H93" s="125"/>
      <c r="I93" s="125"/>
      <c r="J93" s="125"/>
      <c r="K93" s="125"/>
      <c r="L93" s="125"/>
      <c r="M93" s="125"/>
      <c r="N93" s="125"/>
      <c r="O93" s="162"/>
    </row>
    <row r="94" spans="1:15" ht="27" customHeight="1" x14ac:dyDescent="0.2">
      <c r="A94" s="299">
        <v>1070</v>
      </c>
      <c r="B94" s="200"/>
      <c r="C94" s="187" t="s">
        <v>3063</v>
      </c>
      <c r="D94" s="351" t="s">
        <v>744</v>
      </c>
      <c r="E94" s="352"/>
      <c r="F94" s="363">
        <v>1</v>
      </c>
      <c r="G94" s="127"/>
      <c r="H94" s="128"/>
      <c r="I94" s="128"/>
      <c r="J94" s="128"/>
      <c r="K94" s="128"/>
      <c r="L94" s="128"/>
      <c r="M94" s="128"/>
      <c r="N94" s="128"/>
      <c r="O94" s="163"/>
    </row>
    <row r="95" spans="1:15" ht="24.75" customHeight="1" x14ac:dyDescent="0.25">
      <c r="A95" s="351"/>
      <c r="B95" s="351"/>
      <c r="C95" s="351"/>
      <c r="D95" s="279" t="s">
        <v>431</v>
      </c>
      <c r="E95" s="352"/>
      <c r="F95" s="353"/>
      <c r="G95" s="354"/>
      <c r="H95" s="355"/>
      <c r="I95" s="356"/>
      <c r="J95" s="356"/>
      <c r="K95" s="355"/>
      <c r="L95" s="355"/>
      <c r="M95" s="355"/>
      <c r="N95" s="355"/>
      <c r="O95" s="355"/>
    </row>
    <row r="96" spans="1:15" ht="15.75" customHeight="1" x14ac:dyDescent="0.2">
      <c r="A96" s="198" t="s">
        <v>3202</v>
      </c>
      <c r="B96" s="203"/>
      <c r="C96" s="42" t="s">
        <v>3062</v>
      </c>
      <c r="D96" s="400" t="s">
        <v>414</v>
      </c>
      <c r="E96" s="353"/>
      <c r="F96" s="423" t="s">
        <v>56</v>
      </c>
      <c r="G96" s="354"/>
      <c r="H96" s="355"/>
      <c r="I96" s="356"/>
      <c r="J96" s="356"/>
      <c r="K96" s="355"/>
      <c r="L96" s="355"/>
      <c r="M96" s="355"/>
      <c r="N96" s="355"/>
      <c r="O96" s="355"/>
    </row>
    <row r="97" spans="1:15" ht="15" customHeight="1" x14ac:dyDescent="0.2">
      <c r="A97" s="299" t="s">
        <v>2673</v>
      </c>
      <c r="B97" s="200"/>
      <c r="C97" s="354">
        <v>2</v>
      </c>
      <c r="D97" s="364" t="s">
        <v>2674</v>
      </c>
      <c r="E97" s="353"/>
      <c r="F97" s="359">
        <v>10</v>
      </c>
      <c r="G97" s="125"/>
      <c r="H97" s="125"/>
      <c r="I97" s="125"/>
      <c r="J97" s="125"/>
      <c r="K97" s="125"/>
      <c r="L97" s="125"/>
      <c r="M97" s="125"/>
      <c r="N97" s="125"/>
      <c r="O97" s="125"/>
    </row>
    <row r="98" spans="1:15" ht="15" customHeight="1" x14ac:dyDescent="0.2">
      <c r="A98" s="299" t="s">
        <v>2675</v>
      </c>
      <c r="B98" s="200"/>
      <c r="C98" s="354">
        <v>2</v>
      </c>
      <c r="D98" s="364" t="s">
        <v>2676</v>
      </c>
      <c r="E98" s="353"/>
      <c r="F98" s="359">
        <v>1000</v>
      </c>
      <c r="G98" s="125"/>
      <c r="H98" s="125"/>
      <c r="I98" s="125"/>
      <c r="J98" s="125"/>
      <c r="K98" s="125"/>
      <c r="L98" s="125"/>
      <c r="M98" s="125"/>
      <c r="N98" s="125"/>
      <c r="O98" s="125"/>
    </row>
    <row r="99" spans="1:15" ht="15" customHeight="1" x14ac:dyDescent="0.2">
      <c r="A99" s="299" t="s">
        <v>2677</v>
      </c>
      <c r="B99" s="200"/>
      <c r="C99" s="354">
        <v>2</v>
      </c>
      <c r="D99" s="364" t="s">
        <v>2691</v>
      </c>
      <c r="E99" s="353"/>
      <c r="F99" s="359">
        <v>10</v>
      </c>
      <c r="G99" s="125"/>
      <c r="H99" s="125"/>
      <c r="I99" s="125"/>
      <c r="J99" s="125"/>
      <c r="K99" s="125"/>
      <c r="L99" s="125"/>
      <c r="M99" s="125"/>
      <c r="N99" s="125"/>
      <c r="O99" s="125"/>
    </row>
    <row r="100" spans="1:15" ht="15" customHeight="1" x14ac:dyDescent="0.2">
      <c r="A100" s="299" t="s">
        <v>2678</v>
      </c>
      <c r="B100" s="200"/>
      <c r="C100" s="354">
        <v>2</v>
      </c>
      <c r="D100" s="364" t="s">
        <v>2693</v>
      </c>
      <c r="E100" s="353"/>
      <c r="F100" s="359">
        <v>1000</v>
      </c>
      <c r="G100" s="125"/>
      <c r="H100" s="125"/>
      <c r="I100" s="125"/>
      <c r="J100" s="125"/>
      <c r="K100" s="125"/>
      <c r="L100" s="125"/>
      <c r="M100" s="125"/>
      <c r="N100" s="125"/>
      <c r="O100" s="125"/>
    </row>
    <row r="101" spans="1:15" ht="15" customHeight="1" x14ac:dyDescent="0.2">
      <c r="A101" s="198" t="s">
        <v>3203</v>
      </c>
      <c r="B101" s="203"/>
      <c r="C101" s="42" t="s">
        <v>3062</v>
      </c>
      <c r="D101" s="300" t="s">
        <v>414</v>
      </c>
      <c r="E101" s="353"/>
      <c r="F101" s="165" t="s">
        <v>2940</v>
      </c>
      <c r="G101" s="165" t="s">
        <v>2680</v>
      </c>
      <c r="H101" s="165" t="s">
        <v>2681</v>
      </c>
      <c r="I101" s="360" t="s">
        <v>2682</v>
      </c>
      <c r="J101" s="360" t="s">
        <v>419</v>
      </c>
      <c r="K101" s="125"/>
      <c r="L101" s="125"/>
      <c r="M101" s="125"/>
      <c r="N101" s="125"/>
      <c r="O101" s="125"/>
    </row>
    <row r="102" spans="1:15" ht="15" customHeight="1" x14ac:dyDescent="0.2">
      <c r="A102" s="299" t="s">
        <v>2683</v>
      </c>
      <c r="B102" s="200"/>
      <c r="C102" s="354">
        <v>2</v>
      </c>
      <c r="D102" s="364" t="s">
        <v>2684</v>
      </c>
      <c r="E102" s="353"/>
      <c r="F102" s="359">
        <v>10</v>
      </c>
      <c r="G102" s="359">
        <v>10</v>
      </c>
      <c r="H102" s="359">
        <v>10</v>
      </c>
      <c r="I102" s="359">
        <v>10</v>
      </c>
      <c r="J102" s="359">
        <v>10</v>
      </c>
      <c r="K102" s="125"/>
      <c r="L102" s="125"/>
      <c r="M102" s="125"/>
      <c r="N102" s="125"/>
      <c r="O102" s="125"/>
    </row>
    <row r="103" spans="1:15" ht="15" customHeight="1" x14ac:dyDescent="0.2">
      <c r="A103" s="198" t="s">
        <v>3204</v>
      </c>
      <c r="B103" s="203"/>
      <c r="C103" s="42" t="s">
        <v>3062</v>
      </c>
      <c r="D103" s="401" t="s">
        <v>409</v>
      </c>
      <c r="E103" s="353"/>
      <c r="F103" s="423" t="s">
        <v>56</v>
      </c>
      <c r="G103" s="125"/>
      <c r="H103" s="125"/>
      <c r="I103" s="125"/>
      <c r="J103" s="125"/>
      <c r="K103" s="355"/>
      <c r="L103" s="355"/>
      <c r="M103" s="355"/>
      <c r="N103" s="355"/>
      <c r="O103" s="355"/>
    </row>
    <row r="104" spans="1:15" ht="15" customHeight="1" x14ac:dyDescent="0.2">
      <c r="A104" s="299" t="s">
        <v>2688</v>
      </c>
      <c r="B104" s="200"/>
      <c r="C104" s="354">
        <v>2</v>
      </c>
      <c r="D104" s="364" t="s">
        <v>2674</v>
      </c>
      <c r="E104" s="353"/>
      <c r="F104" s="359">
        <v>10</v>
      </c>
      <c r="G104" s="125"/>
      <c r="H104" s="125"/>
      <c r="I104" s="125"/>
      <c r="J104" s="125"/>
      <c r="K104" s="125"/>
      <c r="L104" s="125"/>
      <c r="M104" s="125"/>
      <c r="N104" s="125"/>
      <c r="O104" s="125"/>
    </row>
    <row r="105" spans="1:15" ht="15" customHeight="1" x14ac:dyDescent="0.2">
      <c r="A105" s="299" t="s">
        <v>2689</v>
      </c>
      <c r="B105" s="200"/>
      <c r="C105" s="354">
        <v>2</v>
      </c>
      <c r="D105" s="364" t="s">
        <v>2676</v>
      </c>
      <c r="E105" s="353"/>
      <c r="F105" s="359">
        <v>1000</v>
      </c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1:15" ht="15" customHeight="1" x14ac:dyDescent="0.2">
      <c r="A106" s="299" t="s">
        <v>2690</v>
      </c>
      <c r="B106" s="200"/>
      <c r="C106" s="354">
        <v>2</v>
      </c>
      <c r="D106" s="364" t="s">
        <v>2691</v>
      </c>
      <c r="E106" s="353"/>
      <c r="F106" s="359">
        <v>10</v>
      </c>
      <c r="G106" s="125"/>
      <c r="H106" s="125"/>
      <c r="I106" s="125"/>
      <c r="J106" s="125"/>
      <c r="K106" s="125"/>
      <c r="L106" s="125"/>
      <c r="M106" s="125"/>
      <c r="N106" s="125"/>
      <c r="O106" s="125"/>
    </row>
    <row r="107" spans="1:15" ht="15" customHeight="1" x14ac:dyDescent="0.2">
      <c r="A107" s="299" t="s">
        <v>2692</v>
      </c>
      <c r="B107" s="200"/>
      <c r="C107" s="354">
        <v>2</v>
      </c>
      <c r="D107" s="364" t="s">
        <v>2693</v>
      </c>
      <c r="E107" s="353"/>
      <c r="F107" s="359">
        <v>1000</v>
      </c>
      <c r="G107" s="125"/>
      <c r="H107" s="125"/>
      <c r="I107" s="125"/>
      <c r="J107" s="125"/>
      <c r="K107" s="125"/>
      <c r="L107" s="125"/>
      <c r="M107" s="125"/>
      <c r="N107" s="125"/>
      <c r="O107" s="125"/>
    </row>
    <row r="108" spans="1:15" ht="15" customHeight="1" x14ac:dyDescent="0.2">
      <c r="A108" s="299" t="s">
        <v>2694</v>
      </c>
      <c r="B108" s="200"/>
      <c r="C108" s="354">
        <v>2</v>
      </c>
      <c r="D108" s="300" t="s">
        <v>2695</v>
      </c>
      <c r="E108" s="353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25"/>
    </row>
    <row r="109" spans="1:15" ht="15" customHeight="1" x14ac:dyDescent="0.2">
      <c r="A109" s="198" t="s">
        <v>3205</v>
      </c>
      <c r="B109" s="203"/>
      <c r="C109" s="42" t="s">
        <v>3062</v>
      </c>
      <c r="D109" s="300" t="s">
        <v>409</v>
      </c>
      <c r="E109" s="353"/>
      <c r="F109" s="362" t="s">
        <v>2940</v>
      </c>
      <c r="G109" s="165" t="s">
        <v>2680</v>
      </c>
      <c r="H109" s="165" t="s">
        <v>2681</v>
      </c>
      <c r="I109" s="360" t="s">
        <v>2682</v>
      </c>
      <c r="J109" s="360" t="s">
        <v>419</v>
      </c>
      <c r="K109" s="125"/>
      <c r="L109" s="125"/>
      <c r="M109" s="125"/>
      <c r="N109" s="125"/>
      <c r="O109" s="125"/>
    </row>
    <row r="110" spans="1:15" ht="30.75" customHeight="1" x14ac:dyDescent="0.2">
      <c r="A110" s="299" t="s">
        <v>2696</v>
      </c>
      <c r="B110" s="200"/>
      <c r="C110" s="354">
        <v>2</v>
      </c>
      <c r="D110" s="300" t="s">
        <v>2697</v>
      </c>
      <c r="E110" s="353"/>
      <c r="F110" s="359">
        <v>10</v>
      </c>
      <c r="G110" s="359">
        <v>10</v>
      </c>
      <c r="H110" s="359">
        <v>10</v>
      </c>
      <c r="I110" s="359">
        <v>10</v>
      </c>
      <c r="J110" s="359">
        <v>10</v>
      </c>
      <c r="K110" s="125"/>
      <c r="L110" s="125"/>
      <c r="M110" s="125"/>
      <c r="N110" s="125"/>
      <c r="O110" s="125"/>
    </row>
    <row r="111" spans="1:15" ht="21" customHeight="1" x14ac:dyDescent="0.2">
      <c r="A111" s="437" t="s">
        <v>3320</v>
      </c>
      <c r="B111" s="438"/>
      <c r="C111" s="434" t="s">
        <v>3062</v>
      </c>
      <c r="D111" s="439" t="s">
        <v>409</v>
      </c>
      <c r="E111" s="431"/>
      <c r="F111" s="440" t="s">
        <v>56</v>
      </c>
      <c r="G111" s="125"/>
      <c r="H111" s="125"/>
      <c r="I111" s="125"/>
      <c r="J111" s="125"/>
      <c r="K111" s="125"/>
      <c r="L111" s="125"/>
      <c r="M111" s="383"/>
      <c r="N111" s="383"/>
      <c r="O111" s="383"/>
    </row>
    <row r="112" spans="1:15" ht="17.25" customHeight="1" x14ac:dyDescent="0.2">
      <c r="A112" s="432" t="s">
        <v>3321</v>
      </c>
      <c r="B112" s="318"/>
      <c r="C112" s="434" t="s">
        <v>3063</v>
      </c>
      <c r="D112" s="441" t="s">
        <v>3322</v>
      </c>
      <c r="E112" s="431"/>
      <c r="F112" s="365">
        <v>1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30" customHeight="1" x14ac:dyDescent="0.2">
      <c r="A113" s="432" t="s">
        <v>3323</v>
      </c>
      <c r="B113" s="318"/>
      <c r="C113" s="434" t="s">
        <v>3063</v>
      </c>
      <c r="D113" s="441" t="s">
        <v>3324</v>
      </c>
      <c r="E113" s="431"/>
      <c r="F113" s="365">
        <v>1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23.25" customHeight="1" x14ac:dyDescent="0.2">
      <c r="A114" s="198" t="s">
        <v>3206</v>
      </c>
      <c r="B114" s="203"/>
      <c r="C114" s="42" t="s">
        <v>3062</v>
      </c>
      <c r="D114" s="401" t="s">
        <v>2708</v>
      </c>
      <c r="E114" s="353"/>
      <c r="F114" s="423" t="s">
        <v>56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299" t="s">
        <v>2709</v>
      </c>
      <c r="B115" s="200"/>
      <c r="C115" s="354">
        <v>2</v>
      </c>
      <c r="D115" s="300" t="s">
        <v>2710</v>
      </c>
      <c r="E115" s="353"/>
      <c r="F115" s="359">
        <v>10</v>
      </c>
      <c r="G115" s="125"/>
      <c r="H115" s="125"/>
      <c r="I115" s="125"/>
      <c r="J115" s="125"/>
      <c r="K115" s="125"/>
      <c r="L115" s="125"/>
      <c r="M115" s="125"/>
      <c r="N115" s="125"/>
      <c r="O115" s="125"/>
    </row>
    <row r="116" spans="1:15" ht="15" customHeight="1" x14ac:dyDescent="0.2">
      <c r="A116" s="299" t="s">
        <v>2711</v>
      </c>
      <c r="B116" s="200"/>
      <c r="C116" s="354">
        <v>2</v>
      </c>
      <c r="D116" s="364" t="s">
        <v>2863</v>
      </c>
      <c r="E116" s="353"/>
      <c r="F116" s="359">
        <v>1000</v>
      </c>
      <c r="G116" s="125"/>
      <c r="H116" s="125"/>
      <c r="I116" s="125"/>
      <c r="J116" s="125"/>
      <c r="K116" s="125"/>
      <c r="L116" s="355"/>
      <c r="M116" s="355"/>
      <c r="N116" s="355"/>
      <c r="O116" s="355"/>
    </row>
    <row r="117" spans="1:15" ht="29.25" customHeight="1" x14ac:dyDescent="0.2">
      <c r="A117" s="299" t="s">
        <v>2712</v>
      </c>
      <c r="B117" s="200"/>
      <c r="C117" s="354">
        <v>2</v>
      </c>
      <c r="D117" s="364" t="s">
        <v>2713</v>
      </c>
      <c r="E117" s="353"/>
      <c r="F117" s="359">
        <v>10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35.25" customHeight="1" x14ac:dyDescent="0.2">
      <c r="A118" s="299" t="s">
        <v>2714</v>
      </c>
      <c r="B118" s="200"/>
      <c r="C118" s="354">
        <v>2</v>
      </c>
      <c r="D118" s="364" t="s">
        <v>2715</v>
      </c>
      <c r="E118" s="353"/>
      <c r="F118" s="359">
        <v>1000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34.5" customHeight="1" x14ac:dyDescent="0.2">
      <c r="A119" s="198" t="s">
        <v>3207</v>
      </c>
      <c r="B119" s="203"/>
      <c r="C119" s="42" t="s">
        <v>3062</v>
      </c>
      <c r="D119" s="401" t="s">
        <v>486</v>
      </c>
      <c r="E119" s="353"/>
      <c r="F119" s="423" t="s">
        <v>56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34.5" customHeight="1" x14ac:dyDescent="0.2">
      <c r="A120" s="299" t="s">
        <v>2724</v>
      </c>
      <c r="B120" s="200"/>
      <c r="C120" s="354">
        <v>2</v>
      </c>
      <c r="D120" s="364" t="s">
        <v>2725</v>
      </c>
      <c r="E120" s="353"/>
      <c r="F120" s="365">
        <v>1</v>
      </c>
      <c r="G120" s="125"/>
      <c r="H120" s="125"/>
      <c r="I120" s="125"/>
      <c r="J120" s="125"/>
      <c r="K120" s="125"/>
    </row>
    <row r="121" spans="1:15" ht="18.75" customHeight="1" x14ac:dyDescent="0.2">
      <c r="A121" s="198" t="s">
        <v>3209</v>
      </c>
      <c r="B121" s="203"/>
      <c r="C121" s="42" t="s">
        <v>3062</v>
      </c>
      <c r="D121" s="41" t="s">
        <v>486</v>
      </c>
      <c r="E121" s="41"/>
      <c r="F121" s="423" t="s">
        <v>56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33" customHeight="1" x14ac:dyDescent="0.2">
      <c r="A122" s="299" t="s">
        <v>2728</v>
      </c>
      <c r="B122" s="200"/>
      <c r="C122" s="354">
        <v>2</v>
      </c>
      <c r="D122" s="364" t="s">
        <v>2729</v>
      </c>
      <c r="E122" s="353"/>
      <c r="F122" s="363">
        <v>1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30" customHeight="1" x14ac:dyDescent="0.2">
      <c r="A123" s="299" t="s">
        <v>2730</v>
      </c>
      <c r="B123" s="200"/>
      <c r="C123" s="354">
        <v>2</v>
      </c>
      <c r="D123" s="364" t="s">
        <v>2731</v>
      </c>
      <c r="E123" s="353"/>
      <c r="F123" s="363">
        <v>1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8" customHeight="1" x14ac:dyDescent="0.2">
      <c r="A124" s="299" t="s">
        <v>2732</v>
      </c>
      <c r="B124" s="200"/>
      <c r="C124" s="354">
        <v>2</v>
      </c>
      <c r="D124" s="364" t="s">
        <v>2733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33" customHeight="1" x14ac:dyDescent="0.2">
      <c r="A125" s="299" t="s">
        <v>2734</v>
      </c>
      <c r="B125" s="200"/>
      <c r="C125" s="354">
        <v>2</v>
      </c>
      <c r="D125" s="364" t="s">
        <v>2735</v>
      </c>
      <c r="E125" s="353"/>
      <c r="F125" s="385">
        <v>5</v>
      </c>
      <c r="G125" s="125"/>
      <c r="H125" s="125"/>
      <c r="I125" s="125"/>
      <c r="J125" s="125"/>
      <c r="K125" s="125"/>
      <c r="L125" s="125"/>
      <c r="M125" s="125"/>
      <c r="N125" s="125"/>
      <c r="O125" s="125"/>
    </row>
    <row r="126" spans="1:15" ht="26.25" customHeight="1" x14ac:dyDescent="0.2">
      <c r="A126" s="299" t="s">
        <v>2736</v>
      </c>
      <c r="B126" s="200"/>
      <c r="C126" s="354">
        <v>2</v>
      </c>
      <c r="D126" s="364" t="s">
        <v>2737</v>
      </c>
      <c r="E126" s="353"/>
      <c r="F126" s="363">
        <v>1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30" customHeight="1" x14ac:dyDescent="0.2">
      <c r="A127" s="299" t="s">
        <v>2738</v>
      </c>
      <c r="B127" s="200"/>
      <c r="C127" s="354">
        <v>2</v>
      </c>
      <c r="D127" s="364" t="s">
        <v>2739</v>
      </c>
      <c r="E127" s="353"/>
      <c r="F127" s="363">
        <v>1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25.5" customHeight="1" x14ac:dyDescent="0.2">
      <c r="A128" s="299" t="s">
        <v>2740</v>
      </c>
      <c r="B128" s="200"/>
      <c r="C128" s="354">
        <v>2</v>
      </c>
      <c r="D128" s="364" t="s">
        <v>3007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30.75" customHeight="1" x14ac:dyDescent="0.2">
      <c r="A129" s="299" t="s">
        <v>2741</v>
      </c>
      <c r="B129" s="200"/>
      <c r="C129" s="354">
        <v>2</v>
      </c>
      <c r="D129" s="364" t="s">
        <v>3008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28.5" customHeight="1" x14ac:dyDescent="0.2">
      <c r="A130" s="299" t="s">
        <v>2742</v>
      </c>
      <c r="B130" s="200"/>
      <c r="C130" s="354">
        <v>2</v>
      </c>
      <c r="D130" s="364" t="s">
        <v>3009</v>
      </c>
      <c r="E130" s="353"/>
      <c r="F130" s="359">
        <v>10</v>
      </c>
      <c r="G130" s="125"/>
      <c r="H130" s="125"/>
      <c r="I130" s="125"/>
      <c r="J130" s="125"/>
      <c r="K130" s="125"/>
      <c r="L130" s="125"/>
      <c r="M130" s="355"/>
      <c r="N130" s="355"/>
      <c r="O130" s="355"/>
    </row>
    <row r="131" spans="1:15" ht="21" customHeight="1" x14ac:dyDescent="0.2">
      <c r="A131" s="299" t="s">
        <v>2743</v>
      </c>
      <c r="B131" s="200"/>
      <c r="C131" s="354">
        <v>2</v>
      </c>
      <c r="D131" s="364" t="s">
        <v>3011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25.5" customHeight="1" x14ac:dyDescent="0.2">
      <c r="A132" s="299" t="s">
        <v>2744</v>
      </c>
      <c r="B132" s="200"/>
      <c r="C132" s="354">
        <v>2</v>
      </c>
      <c r="D132" s="364" t="s">
        <v>3010</v>
      </c>
      <c r="E132" s="353"/>
      <c r="F132" s="359">
        <v>10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21" customHeight="1" x14ac:dyDescent="0.2">
      <c r="A133" s="198" t="s">
        <v>3210</v>
      </c>
      <c r="B133" s="203"/>
      <c r="C133" s="42" t="s">
        <v>3062</v>
      </c>
      <c r="D133" s="401" t="s">
        <v>2745</v>
      </c>
      <c r="E133" s="353"/>
      <c r="F133" s="423" t="s">
        <v>56</v>
      </c>
      <c r="G133" s="125"/>
      <c r="H133" s="125"/>
      <c r="I133" s="125"/>
      <c r="J133" s="125"/>
      <c r="K133" s="125"/>
      <c r="L133" s="125"/>
      <c r="M133" s="355"/>
      <c r="N133" s="355"/>
      <c r="O133" s="355"/>
    </row>
    <row r="134" spans="1:15" ht="30.75" customHeight="1" x14ac:dyDescent="0.2">
      <c r="A134" s="299" t="s">
        <v>2746</v>
      </c>
      <c r="B134" s="200"/>
      <c r="C134" s="354">
        <v>2</v>
      </c>
      <c r="D134" s="364" t="s">
        <v>2747</v>
      </c>
      <c r="E134" s="353"/>
      <c r="F134" s="363">
        <v>1</v>
      </c>
      <c r="G134" s="126"/>
      <c r="H134" s="122"/>
      <c r="I134" s="122"/>
      <c r="J134" s="122"/>
      <c r="K134" s="122"/>
      <c r="L134" s="122"/>
      <c r="M134" s="122"/>
      <c r="N134" s="122"/>
      <c r="O134" s="161"/>
    </row>
    <row r="135" spans="1:15" ht="30.75" customHeight="1" x14ac:dyDescent="0.2">
      <c r="A135" s="299" t="s">
        <v>2748</v>
      </c>
      <c r="B135" s="200"/>
      <c r="C135" s="354">
        <v>2</v>
      </c>
      <c r="D135" s="364" t="s">
        <v>2749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62"/>
    </row>
    <row r="136" spans="1:15" ht="15" customHeight="1" x14ac:dyDescent="0.2">
      <c r="A136" s="198" t="s">
        <v>3211</v>
      </c>
      <c r="B136" s="203"/>
      <c r="C136" s="42" t="s">
        <v>3062</v>
      </c>
      <c r="D136" s="401" t="s">
        <v>2750</v>
      </c>
      <c r="E136" s="353"/>
      <c r="F136" s="423" t="s">
        <v>56</v>
      </c>
      <c r="G136" s="125"/>
      <c r="H136" s="125"/>
      <c r="I136" s="125"/>
      <c r="J136" s="125"/>
      <c r="K136" s="125"/>
      <c r="L136" s="125"/>
      <c r="M136" s="125"/>
      <c r="N136" s="125"/>
      <c r="O136" s="162"/>
    </row>
    <row r="137" spans="1:15" ht="29.25" customHeight="1" x14ac:dyDescent="0.2">
      <c r="A137" s="299">
        <v>1090</v>
      </c>
      <c r="B137" s="200"/>
      <c r="C137" s="183" t="s">
        <v>3063</v>
      </c>
      <c r="D137" s="300" t="s">
        <v>737</v>
      </c>
      <c r="E137" s="352"/>
      <c r="F137" s="359">
        <v>3</v>
      </c>
      <c r="G137" s="125"/>
      <c r="H137" s="125"/>
      <c r="I137" s="125"/>
      <c r="J137" s="125"/>
      <c r="K137" s="125"/>
      <c r="L137" s="125"/>
      <c r="M137" s="125"/>
      <c r="N137" s="125"/>
      <c r="O137" s="162"/>
    </row>
    <row r="138" spans="1:15" ht="25.5" customHeight="1" x14ac:dyDescent="0.2">
      <c r="A138" s="299" t="s">
        <v>738</v>
      </c>
      <c r="B138" s="200"/>
      <c r="C138" s="183" t="s">
        <v>3063</v>
      </c>
      <c r="D138" s="300" t="s">
        <v>2019</v>
      </c>
      <c r="E138" s="352"/>
      <c r="F138" s="359">
        <v>3</v>
      </c>
      <c r="G138" s="125"/>
      <c r="H138" s="125"/>
      <c r="I138" s="125"/>
      <c r="J138" s="125"/>
      <c r="K138" s="125"/>
      <c r="L138" s="125"/>
      <c r="M138" s="125"/>
      <c r="N138" s="125"/>
      <c r="O138" s="162"/>
    </row>
    <row r="139" spans="1:15" ht="25.5" customHeight="1" x14ac:dyDescent="0.2">
      <c r="A139" s="299" t="s">
        <v>740</v>
      </c>
      <c r="B139" s="200"/>
      <c r="C139" s="183" t="s">
        <v>3063</v>
      </c>
      <c r="D139" s="191" t="s">
        <v>754</v>
      </c>
      <c r="E139" s="352"/>
      <c r="F139" s="359">
        <v>3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25.5" customHeight="1" x14ac:dyDescent="0.2">
      <c r="A140" s="299">
        <v>1170</v>
      </c>
      <c r="B140" s="200"/>
      <c r="C140" s="183" t="s">
        <v>3063</v>
      </c>
      <c r="D140" s="300" t="s">
        <v>3311</v>
      </c>
      <c r="E140" s="352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49.5" customHeight="1" x14ac:dyDescent="0.2">
      <c r="A141" s="299" t="s">
        <v>2751</v>
      </c>
      <c r="B141" s="200"/>
      <c r="C141" s="354" t="s">
        <v>3063</v>
      </c>
      <c r="D141" s="300" t="s">
        <v>2949</v>
      </c>
      <c r="E141" s="353"/>
      <c r="F141" s="369" t="s">
        <v>629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15" customHeight="1" x14ac:dyDescent="0.2">
      <c r="A142" s="299" t="s">
        <v>2752</v>
      </c>
      <c r="B142" s="200"/>
      <c r="C142" s="354" t="s">
        <v>3063</v>
      </c>
      <c r="D142" s="300" t="s">
        <v>2753</v>
      </c>
      <c r="E142" s="353"/>
      <c r="F142" s="369" t="s">
        <v>629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15" customHeight="1" x14ac:dyDescent="0.2">
      <c r="A143" s="299" t="s">
        <v>2754</v>
      </c>
      <c r="B143" s="200"/>
      <c r="C143" s="354" t="s">
        <v>3063</v>
      </c>
      <c r="D143" s="300" t="s">
        <v>2755</v>
      </c>
      <c r="E143" s="353"/>
      <c r="F143" s="369" t="s">
        <v>629</v>
      </c>
      <c r="G143" s="125"/>
      <c r="H143" s="125"/>
      <c r="I143" s="125"/>
      <c r="J143" s="125"/>
      <c r="K143" s="125"/>
      <c r="L143" s="125"/>
      <c r="M143" s="125"/>
    </row>
    <row r="144" spans="1:15" ht="30" customHeight="1" x14ac:dyDescent="0.2">
      <c r="A144" s="198" t="s">
        <v>3212</v>
      </c>
      <c r="B144" s="203"/>
      <c r="C144" s="42" t="s">
        <v>3062</v>
      </c>
      <c r="D144" s="312" t="s">
        <v>2750</v>
      </c>
      <c r="E144" s="353"/>
      <c r="F144" s="370" t="s">
        <v>2756</v>
      </c>
      <c r="G144" s="370" t="s">
        <v>2757</v>
      </c>
      <c r="H144" s="370" t="s">
        <v>2758</v>
      </c>
      <c r="I144" s="370" t="s">
        <v>2759</v>
      </c>
      <c r="J144" s="125"/>
      <c r="K144" s="125"/>
      <c r="L144" s="125"/>
      <c r="M144" s="125"/>
      <c r="N144" s="125"/>
      <c r="O144" s="125"/>
    </row>
    <row r="145" spans="1:15" ht="30" customHeight="1" x14ac:dyDescent="0.2">
      <c r="A145" s="299" t="s">
        <v>2760</v>
      </c>
      <c r="B145" s="200"/>
      <c r="C145" s="354">
        <v>2</v>
      </c>
      <c r="D145" s="364" t="s">
        <v>2761</v>
      </c>
      <c r="E145" s="353"/>
      <c r="F145" s="363">
        <v>1</v>
      </c>
      <c r="G145" s="363">
        <v>1</v>
      </c>
      <c r="H145" s="363">
        <v>1</v>
      </c>
      <c r="I145" s="363">
        <v>1</v>
      </c>
      <c r="J145" s="125"/>
      <c r="K145" s="125"/>
      <c r="L145" s="125"/>
      <c r="M145" s="125"/>
      <c r="N145" s="125"/>
      <c r="O145" s="125"/>
    </row>
    <row r="146" spans="1:15" ht="30" customHeight="1" x14ac:dyDescent="0.2">
      <c r="A146" s="198" t="s">
        <v>3213</v>
      </c>
      <c r="B146" s="203"/>
      <c r="C146" s="42" t="s">
        <v>3062</v>
      </c>
      <c r="D146" s="41" t="s">
        <v>2750</v>
      </c>
      <c r="E146" s="41"/>
      <c r="F146" s="423" t="s">
        <v>56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29.25" customHeight="1" x14ac:dyDescent="0.2">
      <c r="A147" s="299" t="s">
        <v>2762</v>
      </c>
      <c r="B147" s="200"/>
      <c r="C147" s="354">
        <v>2</v>
      </c>
      <c r="D147" s="364" t="s">
        <v>2763</v>
      </c>
      <c r="E147" s="353"/>
      <c r="F147" s="363">
        <v>1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2764</v>
      </c>
      <c r="B148" s="200"/>
      <c r="C148" s="354">
        <v>2</v>
      </c>
      <c r="D148" s="364" t="s">
        <v>2765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0" customHeight="1" x14ac:dyDescent="0.2">
      <c r="A149" s="299" t="s">
        <v>2766</v>
      </c>
      <c r="B149" s="200"/>
      <c r="C149" s="354">
        <v>2</v>
      </c>
      <c r="D149" s="364" t="s">
        <v>2767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30" customHeight="1" x14ac:dyDescent="0.2">
      <c r="A150" s="299" t="s">
        <v>2768</v>
      </c>
      <c r="B150" s="200"/>
      <c r="C150" s="354">
        <v>2</v>
      </c>
      <c r="D150" s="364" t="s">
        <v>2769</v>
      </c>
      <c r="E150" s="353"/>
      <c r="F150" s="363">
        <v>1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30" customHeight="1" x14ac:dyDescent="0.2">
      <c r="A151" s="299" t="s">
        <v>2770</v>
      </c>
      <c r="B151" s="200"/>
      <c r="C151" s="354">
        <v>2</v>
      </c>
      <c r="D151" s="364" t="s">
        <v>2771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46.5" customHeight="1" x14ac:dyDescent="0.2">
      <c r="A152" s="299" t="s">
        <v>2772</v>
      </c>
      <c r="B152" s="200"/>
      <c r="C152" s="354">
        <v>2</v>
      </c>
      <c r="D152" s="364" t="s">
        <v>2773</v>
      </c>
      <c r="E152" s="353"/>
      <c r="F152" s="386">
        <v>100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7" customHeight="1" x14ac:dyDescent="0.2">
      <c r="A153" s="299" t="s">
        <v>2774</v>
      </c>
      <c r="B153" s="200"/>
      <c r="C153" s="354">
        <v>2</v>
      </c>
      <c r="D153" s="364" t="s">
        <v>2775</v>
      </c>
      <c r="E153" s="353"/>
      <c r="F153" s="386">
        <v>100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2776</v>
      </c>
      <c r="B154" s="200"/>
      <c r="C154" s="354">
        <v>2</v>
      </c>
      <c r="D154" s="364" t="s">
        <v>2777</v>
      </c>
      <c r="E154" s="353"/>
      <c r="F154" s="365">
        <v>1</v>
      </c>
      <c r="G154" s="125"/>
      <c r="H154" s="125"/>
      <c r="I154" s="125"/>
      <c r="J154" s="125"/>
      <c r="K154" s="125"/>
      <c r="L154" s="355"/>
      <c r="M154" s="355"/>
      <c r="N154" s="355"/>
      <c r="O154" s="355"/>
    </row>
    <row r="155" spans="1:15" ht="38.25" customHeight="1" x14ac:dyDescent="0.2">
      <c r="A155" s="198" t="s">
        <v>3214</v>
      </c>
      <c r="B155" s="203"/>
      <c r="C155" s="42" t="s">
        <v>3062</v>
      </c>
      <c r="D155" s="384" t="s">
        <v>2750</v>
      </c>
      <c r="E155" s="353"/>
      <c r="F155" s="370" t="s">
        <v>2778</v>
      </c>
      <c r="G155" s="372" t="s">
        <v>2779</v>
      </c>
      <c r="H155" s="370" t="s">
        <v>2780</v>
      </c>
      <c r="I155" s="125"/>
      <c r="J155" s="125"/>
      <c r="K155" s="125"/>
      <c r="L155" s="125"/>
      <c r="M155" s="125"/>
      <c r="N155" s="125"/>
      <c r="O155" s="125"/>
    </row>
    <row r="156" spans="1:15" ht="15" customHeight="1" x14ac:dyDescent="0.2">
      <c r="A156" s="299" t="s">
        <v>2781</v>
      </c>
      <c r="B156" s="200"/>
      <c r="C156" s="354">
        <v>2</v>
      </c>
      <c r="D156" s="364" t="s">
        <v>2782</v>
      </c>
      <c r="E156" s="353"/>
      <c r="F156" s="363">
        <v>1</v>
      </c>
      <c r="G156" s="359">
        <v>1</v>
      </c>
      <c r="H156" s="359">
        <v>1</v>
      </c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354"/>
      <c r="B157" s="354"/>
      <c r="C157" s="354"/>
      <c r="D157" s="353"/>
      <c r="E157" s="353"/>
      <c r="F157" s="353"/>
      <c r="G157" s="353"/>
      <c r="H157" s="353"/>
      <c r="I157" s="353"/>
      <c r="J157" s="353"/>
      <c r="K157" s="353"/>
      <c r="L157" s="353"/>
      <c r="M157" s="125"/>
      <c r="N157" s="125"/>
      <c r="O157" s="125"/>
    </row>
    <row r="158" spans="1:15" ht="33.75" customHeight="1" x14ac:dyDescent="0.2">
      <c r="A158" s="198" t="s">
        <v>3215</v>
      </c>
      <c r="B158" s="203"/>
      <c r="C158" s="42" t="s">
        <v>3062</v>
      </c>
      <c r="D158" s="244" t="s">
        <v>2783</v>
      </c>
      <c r="E158" s="353"/>
      <c r="F158" s="366" t="s">
        <v>2784</v>
      </c>
      <c r="G158" s="366" t="s">
        <v>2785</v>
      </c>
      <c r="H158" s="366" t="s">
        <v>2786</v>
      </c>
      <c r="I158" s="366" t="s">
        <v>2787</v>
      </c>
      <c r="J158" s="125"/>
      <c r="K158" s="125"/>
      <c r="L158" s="125"/>
    </row>
    <row r="159" spans="1:15" ht="21" customHeight="1" x14ac:dyDescent="0.2">
      <c r="A159" s="299" t="s">
        <v>2788</v>
      </c>
      <c r="B159" s="200"/>
      <c r="C159" s="354">
        <v>2</v>
      </c>
      <c r="D159" s="364" t="s">
        <v>2789</v>
      </c>
      <c r="E159" s="353"/>
      <c r="F159" s="359">
        <v>10</v>
      </c>
      <c r="G159" s="359">
        <v>10</v>
      </c>
      <c r="H159" s="359">
        <v>10</v>
      </c>
      <c r="I159" s="359">
        <v>10</v>
      </c>
      <c r="J159" s="125"/>
      <c r="K159" s="125"/>
      <c r="L159" s="125"/>
      <c r="M159" s="125"/>
      <c r="N159" s="125"/>
      <c r="O159" s="125"/>
    </row>
    <row r="160" spans="1:15" ht="15" customHeight="1" x14ac:dyDescent="0.2">
      <c r="A160" s="299" t="s">
        <v>2790</v>
      </c>
      <c r="B160" s="200"/>
      <c r="C160" s="354">
        <v>2</v>
      </c>
      <c r="D160" s="364" t="s">
        <v>2791</v>
      </c>
      <c r="E160" s="353"/>
      <c r="F160" s="359">
        <v>10</v>
      </c>
      <c r="G160" s="359">
        <v>10</v>
      </c>
      <c r="H160" s="359">
        <v>10</v>
      </c>
      <c r="I160" s="359">
        <v>10</v>
      </c>
      <c r="J160" s="125"/>
      <c r="K160" s="125"/>
      <c r="L160" s="125"/>
      <c r="M160" s="355"/>
      <c r="N160" s="355"/>
      <c r="O160" s="355"/>
    </row>
    <row r="161" spans="1:15" ht="15" customHeight="1" x14ac:dyDescent="0.2">
      <c r="A161" s="198" t="s">
        <v>3216</v>
      </c>
      <c r="B161" s="203"/>
      <c r="C161" s="42" t="s">
        <v>3062</v>
      </c>
      <c r="D161" s="41" t="s">
        <v>2783</v>
      </c>
      <c r="E161" s="41"/>
      <c r="F161" s="423" t="s">
        <v>56</v>
      </c>
      <c r="G161" s="125"/>
      <c r="H161" s="125"/>
      <c r="I161" s="125"/>
      <c r="J161" s="125"/>
      <c r="K161" s="125"/>
      <c r="L161" s="125"/>
      <c r="M161" s="125"/>
      <c r="N161" s="125"/>
      <c r="O161" s="125"/>
    </row>
    <row r="162" spans="1:15" ht="29.25" customHeight="1" x14ac:dyDescent="0.2">
      <c r="A162" s="299" t="s">
        <v>2792</v>
      </c>
      <c r="B162" s="200"/>
      <c r="C162" s="354">
        <v>2</v>
      </c>
      <c r="D162" s="364" t="s">
        <v>2793</v>
      </c>
      <c r="E162" s="353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25"/>
    </row>
    <row r="163" spans="1:15" ht="29.25" customHeight="1" x14ac:dyDescent="0.2">
      <c r="A163" s="299" t="s">
        <v>3312</v>
      </c>
      <c r="B163" s="200"/>
      <c r="C163" s="354">
        <v>2</v>
      </c>
      <c r="D163" s="358" t="s">
        <v>3314</v>
      </c>
      <c r="E163" s="353"/>
      <c r="F163" s="359">
        <v>10</v>
      </c>
      <c r="G163" s="125"/>
      <c r="H163" s="125"/>
      <c r="I163" s="125"/>
      <c r="J163" s="125"/>
      <c r="K163" s="125"/>
      <c r="L163" s="125"/>
      <c r="M163" s="125"/>
      <c r="N163" s="125"/>
      <c r="O163" s="125"/>
    </row>
    <row r="164" spans="1:15" ht="29.25" customHeight="1" x14ac:dyDescent="0.2">
      <c r="A164" s="299" t="s">
        <v>3313</v>
      </c>
      <c r="B164" s="200"/>
      <c r="C164" s="354">
        <v>2</v>
      </c>
      <c r="D164" s="358" t="s">
        <v>3315</v>
      </c>
      <c r="E164" s="353"/>
      <c r="F164" s="359">
        <v>10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29.25" customHeight="1" x14ac:dyDescent="0.2">
      <c r="A165" s="198" t="s">
        <v>3217</v>
      </c>
      <c r="B165" s="203"/>
      <c r="C165" s="42" t="s">
        <v>3062</v>
      </c>
      <c r="D165" s="402" t="s">
        <v>2801</v>
      </c>
      <c r="E165" s="353"/>
      <c r="F165" s="423" t="s">
        <v>56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29.25" customHeight="1" x14ac:dyDescent="0.2">
      <c r="A166" s="299" t="s">
        <v>2802</v>
      </c>
      <c r="B166" s="200"/>
      <c r="C166" s="354">
        <v>2</v>
      </c>
      <c r="D166" s="300" t="s">
        <v>2803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22.5" customHeight="1" x14ac:dyDescent="0.2">
      <c r="A167" s="299" t="s">
        <v>2804</v>
      </c>
      <c r="B167" s="200"/>
      <c r="C167" s="354">
        <v>2</v>
      </c>
      <c r="D167" s="364" t="s">
        <v>2805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355"/>
      <c r="N167" s="355"/>
      <c r="O167" s="355"/>
    </row>
    <row r="168" spans="1:15" ht="29.25" customHeight="1" x14ac:dyDescent="0.2">
      <c r="A168" s="299" t="s">
        <v>2806</v>
      </c>
      <c r="B168" s="200"/>
      <c r="C168" s="354">
        <v>2</v>
      </c>
      <c r="D168" s="364" t="s">
        <v>3316</v>
      </c>
      <c r="E168" s="353"/>
      <c r="F168" s="359">
        <v>10</v>
      </c>
      <c r="G168" s="125"/>
      <c r="H168" s="125"/>
      <c r="I168" s="125"/>
      <c r="J168" s="125"/>
      <c r="K168" s="125"/>
      <c r="L168" s="125"/>
    </row>
    <row r="169" spans="1:15" ht="37.5" customHeight="1" x14ac:dyDescent="0.2">
      <c r="A169" s="299" t="s">
        <v>2808</v>
      </c>
      <c r="B169" s="200"/>
      <c r="C169" s="354">
        <v>2</v>
      </c>
      <c r="D169" s="364" t="s">
        <v>2809</v>
      </c>
      <c r="E169" s="353"/>
      <c r="F169" s="359">
        <v>10</v>
      </c>
      <c r="G169" s="125"/>
      <c r="H169" s="125"/>
      <c r="I169" s="125"/>
      <c r="J169" s="125"/>
      <c r="K169" s="125"/>
      <c r="L169" s="125"/>
    </row>
    <row r="170" spans="1:15" ht="14.85" customHeight="1" x14ac:dyDescent="0.2">
      <c r="A170" s="354"/>
      <c r="B170" s="354"/>
      <c r="C170" s="354"/>
      <c r="D170" s="354"/>
      <c r="E170" s="353"/>
      <c r="F170" s="353"/>
    </row>
  </sheetData>
  <sheetProtection password="F0A6" sheet="1" objects="1" scenarios="1"/>
  <mergeCells count="5">
    <mergeCell ref="K9:L12"/>
    <mergeCell ref="A10:C10"/>
    <mergeCell ref="A11:C11"/>
    <mergeCell ref="A18:D18"/>
    <mergeCell ref="A12:C12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" xr:uid="{00000000-0002-0000-0900-000000000000}">
          <x14:formula1>
            <xm:f>Valinnat!$A$3:$A$4</xm:f>
          </x14:formula1>
          <xm:sqref>F49 F76:O76 F54 F59:K59 F80:F81 F83:I83 F85:H85 F87:H87 F78:G78 F74:I74 F94 F61:F64 F66:F67</xm:sqref>
        </x14:dataValidation>
        <x14:dataValidation type="list" allowBlank="1" showInputMessage="1" showErrorMessage="1" prompt="1 Monitorointijärjestelmä_x000a_2 Manuaalinen seuranta_x000a_3 Ei seurata" xr:uid="{00000000-0002-0000-0900-000001000000}">
          <x14:formula1>
            <xm:f>Valinnat!$A$43:$A$45</xm:f>
          </x14:formula1>
          <xm:sqref>F90:F91</xm:sqref>
        </x14:dataValidation>
        <x14:dataValidation type="list" allowBlank="1" showInputMessage="1" showErrorMessage="1" prompt="_x000a_1 Kyllä/Ja/Yes_x000a_0 Ei/Nej/No_x000a_" xr:uid="{00000000-0002-0000-0900-000002000000}">
          <x14:formula1>
            <xm:f>Valinnat!$A$3:$A$4</xm:f>
          </x14:formula1>
          <xm:sqref>F120 F122:F124 F126:F127 F134:F135 F154 F149:F151 F147 F166:F167 F145:I145 F156 F112:F113</xm:sqref>
        </x14:dataValidation>
        <x14:dataValidation type="list" allowBlank="1" showInputMessage="1" showErrorMessage="1" prompt="1 Automaattinen_x000a_2 Manuaalinen_x000a_3 Ei monitoroida" xr:uid="{00000000-0002-0000-0900-000003000000}">
          <x14:formula1>
            <xm:f>Valinnat!$A$38:$A$40</xm:f>
          </x14:formula1>
          <xm:sqref>F137:F139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900-000004000000}">
          <x14:formula1>
            <xm:f>Valinnat!$A$48:$A$52</xm:f>
          </x14:formula1>
          <xm:sqref>F125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7">
    <pageSetUpPr fitToPage="1"/>
  </sheetPr>
  <dimension ref="A1:Q207"/>
  <sheetViews>
    <sheetView showGridLines="0" topLeftCell="A153" zoomScaleNormal="100" zoomScaleSheetLayoutView="55" workbookViewId="0">
      <selection activeCell="F175" sqref="F175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114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2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RA06</v>
      </c>
      <c r="E2" s="27" t="s">
        <v>3346</v>
      </c>
      <c r="F2" s="27" t="s">
        <v>3347</v>
      </c>
      <c r="G2" s="27" t="s">
        <v>1690</v>
      </c>
      <c r="H2" s="40" t="s">
        <v>3348</v>
      </c>
    </row>
    <row r="4" spans="1:12" ht="14.85" customHeight="1" x14ac:dyDescent="0.2">
      <c r="A4" s="181" t="s">
        <v>137</v>
      </c>
      <c r="B4" s="182"/>
      <c r="C4" s="183"/>
      <c r="D4" s="183"/>
      <c r="E4" s="184"/>
      <c r="K4" s="40" t="s">
        <v>111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112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559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2813</v>
      </c>
      <c r="L9" s="451"/>
    </row>
    <row r="10" spans="1:12" ht="29.65" customHeight="1" x14ac:dyDescent="0.2">
      <c r="A10" s="456" t="s">
        <v>365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1" t="s">
        <v>2950</v>
      </c>
      <c r="E11" s="188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</v>
      </c>
      <c r="B13" s="42"/>
      <c r="C13" s="42"/>
      <c r="D13" s="183" t="s">
        <v>626</v>
      </c>
      <c r="E13" s="188"/>
      <c r="F13" s="44"/>
      <c r="G13" s="44"/>
    </row>
    <row r="14" spans="1:12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3014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2015</v>
      </c>
      <c r="O19" s="227" t="s">
        <v>624</v>
      </c>
    </row>
    <row r="20" spans="1:17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3218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0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 t="s">
        <v>629</v>
      </c>
      <c r="B24" s="200"/>
      <c r="C24" s="42" t="s">
        <v>3063</v>
      </c>
      <c r="D24" s="201" t="s">
        <v>418</v>
      </c>
      <c r="E24" s="202"/>
      <c r="F24" s="150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>
        <v>50</v>
      </c>
      <c r="B25" s="200"/>
      <c r="C25" s="42" t="s">
        <v>3063</v>
      </c>
      <c r="D25" s="201" t="s">
        <v>639</v>
      </c>
      <c r="E25" s="202"/>
      <c r="F25" s="259"/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 t="s">
        <v>630</v>
      </c>
      <c r="B26" s="200"/>
      <c r="C26" s="42" t="s">
        <v>3063</v>
      </c>
      <c r="D26" s="201" t="s">
        <v>3297</v>
      </c>
      <c r="E26" s="202"/>
      <c r="F26" s="168"/>
      <c r="G26" s="150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7" s="43" customFormat="1" ht="30" customHeight="1" x14ac:dyDescent="0.25">
      <c r="A27" s="42"/>
      <c r="B27" s="42"/>
      <c r="C27" s="42"/>
      <c r="D27" s="205" t="s">
        <v>408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8" t="s">
        <v>3219</v>
      </c>
      <c r="B28" s="203"/>
      <c r="C28" s="42" t="s">
        <v>3062</v>
      </c>
      <c r="D28" s="206" t="s">
        <v>414</v>
      </c>
      <c r="E28" s="197"/>
      <c r="F28" s="226" t="s">
        <v>56</v>
      </c>
      <c r="G28" s="44"/>
      <c r="H28" s="44"/>
      <c r="I28" s="44"/>
      <c r="J28" s="44"/>
      <c r="K28" s="44"/>
      <c r="L28" s="44"/>
      <c r="M28" s="44"/>
      <c r="N28" s="44"/>
    </row>
    <row r="29" spans="1:17" s="43" customFormat="1" ht="15" customHeight="1" x14ac:dyDescent="0.2">
      <c r="A29" s="199">
        <v>100</v>
      </c>
      <c r="B29" s="200"/>
      <c r="C29" s="42" t="s">
        <v>3063</v>
      </c>
      <c r="D29" s="207" t="s">
        <v>464</v>
      </c>
      <c r="E29" s="208"/>
      <c r="F29" s="150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Q29" s="413"/>
    </row>
    <row r="30" spans="1:17" ht="15" customHeight="1" x14ac:dyDescent="0.2">
      <c r="A30" s="199">
        <v>110</v>
      </c>
      <c r="B30" s="200"/>
      <c r="C30" s="42" t="s">
        <v>3063</v>
      </c>
      <c r="D30" s="207" t="s">
        <v>465</v>
      </c>
      <c r="E30" s="209"/>
      <c r="F30" s="150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120</v>
      </c>
      <c r="B31" s="200"/>
      <c r="C31" s="42" t="s">
        <v>3063</v>
      </c>
      <c r="D31" s="207" t="s">
        <v>1938</v>
      </c>
      <c r="E31" s="209"/>
      <c r="F31" s="150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 t="s">
        <v>1645</v>
      </c>
      <c r="B32" s="200"/>
      <c r="C32" s="42" t="s">
        <v>3063</v>
      </c>
      <c r="D32" s="207" t="s">
        <v>1939</v>
      </c>
      <c r="E32" s="209"/>
      <c r="F32" s="150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130</v>
      </c>
      <c r="B33" s="200"/>
      <c r="C33" s="42" t="s">
        <v>3063</v>
      </c>
      <c r="D33" s="207" t="s">
        <v>1940</v>
      </c>
      <c r="E33" s="209"/>
      <c r="F33" s="150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140</v>
      </c>
      <c r="B34" s="200"/>
      <c r="C34" s="419" t="s">
        <v>3063</v>
      </c>
      <c r="D34" s="207" t="s">
        <v>468</v>
      </c>
      <c r="E34" s="208"/>
      <c r="F34" s="150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150</v>
      </c>
      <c r="B35" s="200"/>
      <c r="C35" s="419" t="s">
        <v>3063</v>
      </c>
      <c r="D35" s="210" t="s">
        <v>469</v>
      </c>
      <c r="E35" s="208"/>
      <c r="F35" s="150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170</v>
      </c>
      <c r="B36" s="200"/>
      <c r="C36" s="419" t="s">
        <v>3063</v>
      </c>
      <c r="D36" s="207" t="s">
        <v>641</v>
      </c>
      <c r="E36" s="208"/>
      <c r="F36" s="150">
        <v>10</v>
      </c>
      <c r="G36" s="127"/>
      <c r="H36" s="128"/>
      <c r="I36" s="128"/>
      <c r="J36" s="128"/>
      <c r="K36" s="128"/>
      <c r="L36" s="128"/>
      <c r="M36" s="128"/>
      <c r="N36" s="128"/>
      <c r="O36" s="163"/>
    </row>
    <row r="37" spans="1:17" ht="15" customHeight="1" x14ac:dyDescent="0.2">
      <c r="A37" s="198" t="s">
        <v>3220</v>
      </c>
      <c r="B37" s="203"/>
      <c r="C37" s="42" t="s">
        <v>3062</v>
      </c>
      <c r="D37" s="212" t="s">
        <v>409</v>
      </c>
      <c r="E37" s="197"/>
      <c r="F37" s="226" t="s">
        <v>56</v>
      </c>
      <c r="G37" s="44"/>
      <c r="H37" s="44"/>
      <c r="I37" s="44"/>
      <c r="J37" s="44"/>
      <c r="K37" s="44"/>
      <c r="L37" s="44"/>
      <c r="M37" s="44"/>
      <c r="N37" s="44"/>
      <c r="O37" s="44"/>
    </row>
    <row r="38" spans="1:17" ht="15" customHeight="1" x14ac:dyDescent="0.2">
      <c r="A38" s="199">
        <v>200</v>
      </c>
      <c r="B38" s="200"/>
      <c r="C38" s="195" t="s">
        <v>3063</v>
      </c>
      <c r="D38" s="207" t="s">
        <v>464</v>
      </c>
      <c r="E38" s="188"/>
      <c r="F38" s="149">
        <v>10</v>
      </c>
      <c r="G38" s="126"/>
      <c r="H38" s="122"/>
      <c r="I38" s="122"/>
      <c r="J38" s="122"/>
      <c r="K38" s="122"/>
      <c r="L38" s="122"/>
      <c r="M38" s="122"/>
      <c r="N38" s="122"/>
      <c r="O38" s="161"/>
      <c r="P38" s="43"/>
      <c r="Q38" s="414"/>
    </row>
    <row r="39" spans="1:17" ht="15" customHeight="1" x14ac:dyDescent="0.2">
      <c r="A39" s="199">
        <v>210</v>
      </c>
      <c r="B39" s="200"/>
      <c r="C39" s="195" t="s">
        <v>3063</v>
      </c>
      <c r="D39" s="207" t="s">
        <v>465</v>
      </c>
      <c r="E39" s="188"/>
      <c r="F39" s="149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220</v>
      </c>
      <c r="B40" s="200"/>
      <c r="C40" s="195" t="s">
        <v>3063</v>
      </c>
      <c r="D40" s="207" t="s">
        <v>471</v>
      </c>
      <c r="E40" s="188"/>
      <c r="F40" s="149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15" customHeight="1" x14ac:dyDescent="0.2">
      <c r="A41" s="199">
        <v>230</v>
      </c>
      <c r="B41" s="200"/>
      <c r="C41" s="195" t="s">
        <v>3063</v>
      </c>
      <c r="D41" s="207" t="s">
        <v>1647</v>
      </c>
      <c r="E41" s="188"/>
      <c r="F41" s="149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.75" customHeight="1" x14ac:dyDescent="0.2">
      <c r="A42" s="199" t="s">
        <v>1836</v>
      </c>
      <c r="B42" s="200"/>
      <c r="C42" s="195" t="s">
        <v>3063</v>
      </c>
      <c r="D42" s="210" t="s">
        <v>1950</v>
      </c>
      <c r="E42" s="188"/>
      <c r="F42" s="149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.75" customHeight="1" x14ac:dyDescent="0.2">
      <c r="A43" s="199">
        <v>240</v>
      </c>
      <c r="B43" s="200"/>
      <c r="C43" s="195" t="s">
        <v>3063</v>
      </c>
      <c r="D43" s="210" t="s">
        <v>1951</v>
      </c>
      <c r="E43" s="188"/>
      <c r="F43" s="149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0" customHeight="1" x14ac:dyDescent="0.2">
      <c r="A44" s="199">
        <v>250</v>
      </c>
      <c r="B44" s="200"/>
      <c r="C44" s="195" t="s">
        <v>3063</v>
      </c>
      <c r="D44" s="210" t="s">
        <v>1952</v>
      </c>
      <c r="E44" s="188"/>
      <c r="F44" s="149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30" customHeight="1" x14ac:dyDescent="0.2">
      <c r="A45" s="199">
        <v>330</v>
      </c>
      <c r="B45" s="200"/>
      <c r="C45" s="195" t="s">
        <v>3063</v>
      </c>
      <c r="D45" s="459" t="s">
        <v>641</v>
      </c>
      <c r="E45" s="459"/>
      <c r="F45" s="149">
        <v>10</v>
      </c>
      <c r="G45" s="127"/>
      <c r="H45" s="128"/>
      <c r="I45" s="128"/>
      <c r="J45" s="128"/>
      <c r="K45" s="128"/>
      <c r="L45" s="128"/>
      <c r="M45" s="128"/>
      <c r="N45" s="128"/>
      <c r="O45" s="163"/>
    </row>
    <row r="46" spans="1:17" ht="30" customHeight="1" x14ac:dyDescent="0.2">
      <c r="A46" s="215"/>
      <c r="B46" s="184"/>
      <c r="C46" s="195"/>
      <c r="D46" s="214"/>
      <c r="E46" s="42"/>
      <c r="F46" s="41"/>
      <c r="G46" s="41"/>
      <c r="I46" s="41"/>
      <c r="J46" s="41"/>
    </row>
    <row r="47" spans="1:17" ht="15" customHeight="1" x14ac:dyDescent="0.25">
      <c r="A47" s="198" t="s">
        <v>3221</v>
      </c>
      <c r="B47" s="203"/>
      <c r="C47" s="42" t="s">
        <v>3062</v>
      </c>
      <c r="D47" s="279" t="s">
        <v>513</v>
      </c>
      <c r="E47" s="195"/>
      <c r="F47" s="226" t="s">
        <v>56</v>
      </c>
      <c r="G47" s="41"/>
      <c r="I47" s="41"/>
      <c r="J47" s="41"/>
    </row>
    <row r="48" spans="1:17" ht="15" customHeight="1" x14ac:dyDescent="0.2">
      <c r="A48" s="199" t="s">
        <v>726</v>
      </c>
      <c r="B48" s="200"/>
      <c r="C48" s="195" t="s">
        <v>3063</v>
      </c>
      <c r="D48" s="217" t="s">
        <v>478</v>
      </c>
      <c r="E48" s="195"/>
      <c r="F48" s="149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40.5" customHeight="1" x14ac:dyDescent="0.2">
      <c r="A49" s="198" t="s">
        <v>3222</v>
      </c>
      <c r="B49" s="203"/>
      <c r="C49" s="42" t="s">
        <v>3062</v>
      </c>
      <c r="D49" s="316" t="s">
        <v>513</v>
      </c>
      <c r="E49" s="195"/>
      <c r="F49" s="272" t="s">
        <v>53</v>
      </c>
      <c r="G49" s="272" t="s">
        <v>627</v>
      </c>
      <c r="H49" s="272" t="s">
        <v>462</v>
      </c>
      <c r="I49" s="272" t="s">
        <v>510</v>
      </c>
      <c r="J49" s="125"/>
      <c r="K49" s="125"/>
      <c r="L49" s="125"/>
      <c r="M49" s="125"/>
      <c r="N49" s="125"/>
      <c r="O49" s="162"/>
    </row>
    <row r="50" spans="1:15" ht="15" customHeight="1" x14ac:dyDescent="0.2">
      <c r="A50" s="317">
        <v>560</v>
      </c>
      <c r="B50" s="318"/>
      <c r="C50" s="195" t="s">
        <v>3063</v>
      </c>
      <c r="D50" s="410" t="s">
        <v>557</v>
      </c>
      <c r="E50" s="195"/>
      <c r="F50" s="149">
        <v>10</v>
      </c>
      <c r="G50" s="149">
        <v>10</v>
      </c>
      <c r="H50" s="149">
        <v>10</v>
      </c>
      <c r="I50" s="149">
        <v>10</v>
      </c>
      <c r="J50" s="128"/>
      <c r="K50" s="128"/>
      <c r="L50" s="128"/>
      <c r="M50" s="128"/>
      <c r="N50" s="128"/>
      <c r="O50" s="163"/>
    </row>
    <row r="51" spans="1:15" ht="28.5" customHeight="1" x14ac:dyDescent="0.2">
      <c r="A51" s="215"/>
      <c r="B51" s="184"/>
      <c r="C51" s="195"/>
      <c r="D51" s="42"/>
      <c r="E51" s="195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15" customHeight="1" x14ac:dyDescent="0.25">
      <c r="A52" s="198" t="s">
        <v>3223</v>
      </c>
      <c r="B52" s="203"/>
      <c r="C52" s="42" t="s">
        <v>3062</v>
      </c>
      <c r="D52" s="280" t="s">
        <v>410</v>
      </c>
      <c r="E52" s="195"/>
      <c r="F52" s="226" t="s">
        <v>56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3063</v>
      </c>
      <c r="D53" s="217" t="s">
        <v>483</v>
      </c>
      <c r="E53" s="195"/>
      <c r="F53" s="149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1648</v>
      </c>
      <c r="B54" s="200"/>
      <c r="C54" s="195" t="s">
        <v>3063</v>
      </c>
      <c r="D54" s="217" t="s">
        <v>1649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215"/>
      <c r="B55" s="184"/>
      <c r="C55" s="195"/>
      <c r="D55" s="217"/>
      <c r="E55" s="195"/>
      <c r="G55" s="281"/>
      <c r="H55" s="282"/>
      <c r="I55" s="283"/>
      <c r="J55" s="283"/>
      <c r="K55" s="282"/>
      <c r="L55" s="282"/>
      <c r="M55" s="282"/>
      <c r="N55" s="282"/>
      <c r="O55" s="282"/>
    </row>
    <row r="56" spans="1:15" ht="51.75" customHeight="1" x14ac:dyDescent="0.25">
      <c r="A56" s="198" t="s">
        <v>3224</v>
      </c>
      <c r="B56" s="203"/>
      <c r="C56" s="42" t="s">
        <v>3062</v>
      </c>
      <c r="D56" s="279" t="s">
        <v>491</v>
      </c>
      <c r="E56" s="195"/>
      <c r="F56" s="293" t="s">
        <v>2991</v>
      </c>
      <c r="G56" s="350" t="s">
        <v>2992</v>
      </c>
      <c r="H56" s="292" t="s">
        <v>2993</v>
      </c>
    </row>
    <row r="57" spans="1:15" ht="15" customHeight="1" x14ac:dyDescent="0.2">
      <c r="A57" s="299" t="s">
        <v>2810</v>
      </c>
      <c r="B57" s="200"/>
      <c r="C57" s="195" t="s">
        <v>3063</v>
      </c>
      <c r="D57" s="407" t="s">
        <v>2984</v>
      </c>
      <c r="E57" s="195"/>
      <c r="F57" s="408">
        <v>1000</v>
      </c>
      <c r="G57" s="408">
        <v>1000</v>
      </c>
      <c r="H57" s="408">
        <v>1000</v>
      </c>
      <c r="I57" s="319"/>
      <c r="J57" s="319"/>
      <c r="K57" s="319"/>
      <c r="L57" s="319"/>
      <c r="M57" s="319"/>
      <c r="N57" s="319"/>
      <c r="O57" s="320"/>
    </row>
    <row r="58" spans="1:15" ht="15" customHeight="1" x14ac:dyDescent="0.2">
      <c r="A58" s="299" t="s">
        <v>701</v>
      </c>
      <c r="B58" s="200"/>
      <c r="C58" s="195" t="s">
        <v>3063</v>
      </c>
      <c r="D58" s="409" t="s">
        <v>2811</v>
      </c>
      <c r="E58" s="195"/>
      <c r="F58" s="363">
        <v>1000</v>
      </c>
      <c r="G58" s="363">
        <v>1000</v>
      </c>
      <c r="H58" s="363">
        <v>1000</v>
      </c>
      <c r="I58" s="319"/>
      <c r="J58" s="319"/>
      <c r="K58" s="319"/>
      <c r="L58" s="319"/>
      <c r="M58" s="319"/>
      <c r="N58" s="319"/>
      <c r="O58" s="320"/>
    </row>
    <row r="59" spans="1:15" ht="15" customHeight="1" x14ac:dyDescent="0.2">
      <c r="A59" s="198" t="s">
        <v>3225</v>
      </c>
      <c r="B59" s="203"/>
      <c r="C59" s="42" t="s">
        <v>3062</v>
      </c>
      <c r="D59" s="41" t="s">
        <v>491</v>
      </c>
      <c r="E59" s="41"/>
      <c r="F59" s="226" t="s">
        <v>56</v>
      </c>
      <c r="G59" s="41"/>
      <c r="I59" s="41"/>
      <c r="J59" s="41"/>
    </row>
    <row r="60" spans="1:15" ht="15" customHeight="1" x14ac:dyDescent="0.2">
      <c r="A60" s="299" t="s">
        <v>2812</v>
      </c>
      <c r="B60" s="200"/>
      <c r="C60" s="195" t="s">
        <v>3063</v>
      </c>
      <c r="D60" s="409" t="s">
        <v>2988</v>
      </c>
      <c r="E60" s="195"/>
      <c r="F60" s="363">
        <v>1000</v>
      </c>
      <c r="G60" s="125"/>
      <c r="H60" s="125"/>
      <c r="I60" s="319"/>
      <c r="J60" s="319"/>
      <c r="K60" s="319"/>
      <c r="L60" s="319"/>
      <c r="M60" s="319"/>
      <c r="N60" s="319"/>
      <c r="O60" s="320"/>
    </row>
    <row r="61" spans="1:15" ht="15" customHeight="1" x14ac:dyDescent="0.2">
      <c r="A61" s="198" t="s">
        <v>3226</v>
      </c>
      <c r="B61" s="203"/>
      <c r="C61" s="42" t="s">
        <v>3062</v>
      </c>
      <c r="D61" s="218" t="s">
        <v>484</v>
      </c>
      <c r="E61" s="195"/>
      <c r="F61" s="154" t="s">
        <v>627</v>
      </c>
      <c r="G61" s="154" t="s">
        <v>462</v>
      </c>
      <c r="H61" s="154" t="s">
        <v>510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690</v>
      </c>
      <c r="B62" s="200"/>
      <c r="C62" s="187" t="s">
        <v>3063</v>
      </c>
      <c r="D62" s="201" t="s">
        <v>485</v>
      </c>
      <c r="E62" s="195"/>
      <c r="F62" s="149">
        <v>10</v>
      </c>
      <c r="G62" s="149">
        <v>10</v>
      </c>
      <c r="H62" s="149">
        <v>10</v>
      </c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649</v>
      </c>
      <c r="B63" s="200"/>
      <c r="C63" s="187" t="s">
        <v>3063</v>
      </c>
      <c r="D63" s="201" t="s">
        <v>650</v>
      </c>
      <c r="E63" s="188"/>
      <c r="F63" s="149">
        <v>10</v>
      </c>
      <c r="G63" s="149">
        <v>10</v>
      </c>
      <c r="H63" s="149">
        <v>10</v>
      </c>
      <c r="I63" s="127"/>
      <c r="J63" s="128"/>
      <c r="K63" s="128"/>
      <c r="L63" s="128"/>
      <c r="M63" s="128"/>
      <c r="N63" s="128"/>
      <c r="O63" s="163"/>
    </row>
    <row r="64" spans="1:15" ht="15" customHeight="1" x14ac:dyDescent="0.2">
      <c r="A64" s="42"/>
      <c r="B64" s="42"/>
      <c r="C64" s="187"/>
      <c r="D64" s="187"/>
      <c r="E64" s="188"/>
    </row>
    <row r="65" spans="1:15" ht="15" customHeight="1" x14ac:dyDescent="0.2">
      <c r="A65" s="42"/>
      <c r="B65" s="42"/>
      <c r="C65" s="187"/>
      <c r="D65" s="219" t="s">
        <v>411</v>
      </c>
      <c r="E65" s="188"/>
    </row>
    <row r="66" spans="1:15" ht="44.25" customHeight="1" x14ac:dyDescent="0.2">
      <c r="A66" s="198" t="s">
        <v>3227</v>
      </c>
      <c r="B66" s="203"/>
      <c r="C66" s="42" t="s">
        <v>3062</v>
      </c>
      <c r="D66" s="198" t="s">
        <v>486</v>
      </c>
      <c r="E66" s="188"/>
      <c r="F66" s="147" t="s">
        <v>1769</v>
      </c>
      <c r="G66" s="147" t="s">
        <v>408</v>
      </c>
      <c r="H66" s="147" t="s">
        <v>491</v>
      </c>
      <c r="I66" s="147" t="s">
        <v>492</v>
      </c>
      <c r="J66" s="147" t="s">
        <v>410</v>
      </c>
      <c r="K66" s="147" t="s">
        <v>652</v>
      </c>
      <c r="L66" s="126"/>
      <c r="M66" s="122"/>
      <c r="N66" s="122"/>
      <c r="O66" s="161"/>
    </row>
    <row r="67" spans="1:15" ht="15" customHeight="1" x14ac:dyDescent="0.2">
      <c r="A67" s="199">
        <v>710</v>
      </c>
      <c r="B67" s="200"/>
      <c r="C67" s="187" t="s">
        <v>3063</v>
      </c>
      <c r="D67" s="201" t="s">
        <v>1770</v>
      </c>
      <c r="E67" s="188"/>
      <c r="F67" s="157">
        <v>1</v>
      </c>
      <c r="G67" s="157">
        <v>1</v>
      </c>
      <c r="H67" s="157">
        <v>1</v>
      </c>
      <c r="I67" s="157">
        <v>1</v>
      </c>
      <c r="J67" s="157">
        <v>1</v>
      </c>
      <c r="K67" s="157">
        <v>1</v>
      </c>
      <c r="L67" s="125"/>
      <c r="M67" s="125"/>
      <c r="N67" s="125"/>
      <c r="O67" s="162"/>
    </row>
    <row r="68" spans="1:15" ht="15" customHeight="1" x14ac:dyDescent="0.2">
      <c r="A68" s="198" t="s">
        <v>3228</v>
      </c>
      <c r="B68" s="203"/>
      <c r="C68" s="42" t="s">
        <v>3062</v>
      </c>
      <c r="D68" s="41" t="s">
        <v>486</v>
      </c>
      <c r="E68" s="41"/>
      <c r="F68" s="226" t="s">
        <v>56</v>
      </c>
      <c r="G68" s="41"/>
      <c r="I68" s="41"/>
      <c r="J68" s="41"/>
    </row>
    <row r="69" spans="1:15" ht="36" customHeight="1" x14ac:dyDescent="0.2">
      <c r="A69" s="199">
        <v>720</v>
      </c>
      <c r="B69" s="200"/>
      <c r="C69" s="187" t="s">
        <v>3063</v>
      </c>
      <c r="D69" s="220" t="s">
        <v>1651</v>
      </c>
      <c r="E69" s="188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30" customHeight="1" x14ac:dyDescent="0.2">
      <c r="A70" s="199">
        <v>730</v>
      </c>
      <c r="B70" s="200"/>
      <c r="C70" s="187" t="s">
        <v>3063</v>
      </c>
      <c r="D70" s="220" t="s">
        <v>1652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1812</v>
      </c>
      <c r="B71" s="200"/>
      <c r="C71" s="187" t="s">
        <v>3063</v>
      </c>
      <c r="D71" s="220" t="s">
        <v>1771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36" customHeight="1" x14ac:dyDescent="0.2">
      <c r="A72" s="199" t="s">
        <v>1773</v>
      </c>
      <c r="B72" s="200"/>
      <c r="C72" s="187" t="s">
        <v>3063</v>
      </c>
      <c r="D72" s="220" t="s">
        <v>1772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36" customHeight="1" x14ac:dyDescent="0.2">
      <c r="A73" s="299" t="s">
        <v>3307</v>
      </c>
      <c r="B73" s="200"/>
      <c r="C73" s="183" t="s">
        <v>3063</v>
      </c>
      <c r="D73" s="394" t="s">
        <v>3308</v>
      </c>
      <c r="E73" s="184"/>
      <c r="F73" s="149">
        <v>10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18" customHeight="1" x14ac:dyDescent="0.2">
      <c r="A74" s="199">
        <v>760</v>
      </c>
      <c r="B74" s="200"/>
      <c r="C74" s="187" t="s">
        <v>3063</v>
      </c>
      <c r="D74" s="222" t="s">
        <v>1653</v>
      </c>
      <c r="E74" s="188"/>
      <c r="F74" s="157">
        <v>1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8.5" customHeight="1" x14ac:dyDescent="0.2">
      <c r="A75" s="199" t="s">
        <v>1965</v>
      </c>
      <c r="B75" s="200"/>
      <c r="C75" s="187" t="s">
        <v>3063</v>
      </c>
      <c r="D75" s="284" t="s">
        <v>1966</v>
      </c>
      <c r="E75" s="188"/>
      <c r="F75" s="157">
        <v>1</v>
      </c>
      <c r="G75" s="128"/>
      <c r="H75" s="128"/>
      <c r="I75" s="128"/>
      <c r="J75" s="128"/>
      <c r="K75" s="128"/>
      <c r="L75" s="128"/>
      <c r="M75" s="128"/>
      <c r="N75" s="128"/>
      <c r="O75" s="163"/>
    </row>
    <row r="76" spans="1:15" ht="12.75" customHeight="1" x14ac:dyDescent="0.2">
      <c r="A76" s="198" t="s">
        <v>3229</v>
      </c>
      <c r="B76" s="203"/>
      <c r="C76" s="42" t="s">
        <v>3062</v>
      </c>
      <c r="D76" s="198" t="s">
        <v>413</v>
      </c>
      <c r="E76" s="188"/>
      <c r="F76" s="226" t="s">
        <v>56</v>
      </c>
    </row>
    <row r="77" spans="1:15" ht="15.6" customHeight="1" x14ac:dyDescent="0.2">
      <c r="A77" s="199" t="s">
        <v>1974</v>
      </c>
      <c r="B77" s="200"/>
      <c r="C77" s="187" t="s">
        <v>3063</v>
      </c>
      <c r="D77" s="201" t="s">
        <v>1972</v>
      </c>
      <c r="E77" s="188"/>
      <c r="F77" s="149">
        <v>10</v>
      </c>
      <c r="G77" s="126"/>
      <c r="H77" s="122"/>
      <c r="I77" s="122"/>
      <c r="J77" s="122"/>
      <c r="K77" s="122"/>
      <c r="L77" s="122"/>
      <c r="M77" s="122"/>
      <c r="N77" s="122"/>
      <c r="O77" s="161"/>
    </row>
    <row r="78" spans="1:15" ht="33.75" customHeight="1" x14ac:dyDescent="0.2">
      <c r="A78" s="199" t="s">
        <v>1975</v>
      </c>
      <c r="B78" s="200"/>
      <c r="C78" s="187" t="s">
        <v>3063</v>
      </c>
      <c r="D78" s="220" t="s">
        <v>1973</v>
      </c>
      <c r="E78" s="188"/>
      <c r="F78" s="149">
        <v>10</v>
      </c>
      <c r="G78" s="124"/>
      <c r="H78" s="125"/>
      <c r="I78" s="125"/>
      <c r="J78" s="125"/>
      <c r="K78" s="125"/>
      <c r="L78" s="125"/>
      <c r="M78" s="125"/>
      <c r="N78" s="125"/>
      <c r="O78" s="162"/>
    </row>
    <row r="79" spans="1:15" ht="33" customHeight="1" x14ac:dyDescent="0.2">
      <c r="A79" s="199" t="s">
        <v>1815</v>
      </c>
      <c r="B79" s="200"/>
      <c r="C79" s="187" t="s">
        <v>3063</v>
      </c>
      <c r="D79" s="220" t="s">
        <v>2022</v>
      </c>
      <c r="E79" s="188"/>
      <c r="F79" s="149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31.5" customHeight="1" x14ac:dyDescent="0.2">
      <c r="A80" s="199" t="s">
        <v>2026</v>
      </c>
      <c r="B80" s="200"/>
      <c r="C80" s="187" t="s">
        <v>3063</v>
      </c>
      <c r="D80" s="220" t="s">
        <v>2025</v>
      </c>
      <c r="E80" s="188"/>
      <c r="F80" s="149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65.25" customHeight="1" x14ac:dyDescent="0.2">
      <c r="A81" s="198" t="s">
        <v>3230</v>
      </c>
      <c r="B81" s="203"/>
      <c r="C81" s="42" t="s">
        <v>3062</v>
      </c>
      <c r="D81" s="421" t="s">
        <v>413</v>
      </c>
      <c r="E81" s="188"/>
      <c r="F81" s="165" t="s">
        <v>1988</v>
      </c>
      <c r="G81" s="165" t="s">
        <v>1986</v>
      </c>
      <c r="H81" s="165" t="s">
        <v>1985</v>
      </c>
      <c r="I81" s="166" t="s">
        <v>1987</v>
      </c>
      <c r="J81" s="125"/>
      <c r="K81" s="125"/>
      <c r="L81" s="125"/>
      <c r="M81" s="125"/>
      <c r="N81" s="125"/>
      <c r="O81" s="162"/>
    </row>
    <row r="82" spans="1:15" ht="17.25" customHeight="1" x14ac:dyDescent="0.2">
      <c r="A82" s="199" t="s">
        <v>1976</v>
      </c>
      <c r="B82" s="200"/>
      <c r="C82" s="187"/>
      <c r="D82" s="220" t="s">
        <v>1977</v>
      </c>
      <c r="E82" s="188"/>
      <c r="F82" s="157">
        <v>1</v>
      </c>
      <c r="G82" s="157">
        <v>1</v>
      </c>
      <c r="H82" s="157">
        <v>1</v>
      </c>
      <c r="I82" s="157">
        <v>1</v>
      </c>
      <c r="J82" s="125"/>
      <c r="K82" s="125"/>
      <c r="L82" s="125"/>
      <c r="M82" s="125"/>
      <c r="N82" s="125"/>
      <c r="O82" s="162"/>
    </row>
    <row r="83" spans="1:15" ht="51" customHeight="1" x14ac:dyDescent="0.2">
      <c r="A83" s="198" t="s">
        <v>3231</v>
      </c>
      <c r="B83" s="203"/>
      <c r="C83" s="42" t="s">
        <v>3062</v>
      </c>
      <c r="D83" s="421" t="s">
        <v>413</v>
      </c>
      <c r="E83" s="188"/>
      <c r="F83" s="165" t="s">
        <v>2001</v>
      </c>
      <c r="G83" s="165" t="s">
        <v>1996</v>
      </c>
      <c r="H83" s="165" t="s">
        <v>542</v>
      </c>
      <c r="I83" s="166" t="s">
        <v>1997</v>
      </c>
      <c r="J83" s="166" t="s">
        <v>1998</v>
      </c>
      <c r="K83" s="166" t="s">
        <v>1999</v>
      </c>
      <c r="L83" s="166" t="s">
        <v>543</v>
      </c>
      <c r="M83" s="166" t="s">
        <v>544</v>
      </c>
      <c r="N83" s="166" t="s">
        <v>2000</v>
      </c>
      <c r="O83" s="166" t="s">
        <v>530</v>
      </c>
    </row>
    <row r="84" spans="1:15" ht="17.25" customHeight="1" x14ac:dyDescent="0.2">
      <c r="A84" s="199" t="s">
        <v>1978</v>
      </c>
      <c r="B84" s="200"/>
      <c r="C84" s="187" t="s">
        <v>3063</v>
      </c>
      <c r="D84" s="220" t="s">
        <v>1979</v>
      </c>
      <c r="E84" s="188"/>
      <c r="F84" s="157">
        <v>1</v>
      </c>
      <c r="G84" s="157">
        <v>1</v>
      </c>
      <c r="H84" s="157">
        <v>1</v>
      </c>
      <c r="I84" s="157">
        <v>1</v>
      </c>
      <c r="J84" s="157">
        <v>1</v>
      </c>
      <c r="K84" s="157">
        <v>1</v>
      </c>
      <c r="L84" s="157">
        <v>1</v>
      </c>
      <c r="M84" s="157">
        <v>1</v>
      </c>
      <c r="N84" s="157">
        <v>1</v>
      </c>
      <c r="O84" s="157">
        <v>1</v>
      </c>
    </row>
    <row r="85" spans="1:15" ht="18" customHeight="1" x14ac:dyDescent="0.2">
      <c r="A85" s="198" t="s">
        <v>3232</v>
      </c>
      <c r="B85" s="203"/>
      <c r="C85" s="42" t="s">
        <v>3062</v>
      </c>
      <c r="D85" s="421" t="s">
        <v>413</v>
      </c>
      <c r="E85" s="188"/>
      <c r="F85" s="154" t="s">
        <v>785</v>
      </c>
      <c r="G85" s="154" t="s">
        <v>784</v>
      </c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>
        <v>820</v>
      </c>
      <c r="B86" s="200"/>
      <c r="C86" s="187" t="s">
        <v>3063</v>
      </c>
      <c r="D86" s="220" t="s">
        <v>2016</v>
      </c>
      <c r="E86" s="188"/>
      <c r="F86" s="157">
        <v>1</v>
      </c>
      <c r="G86" s="157">
        <v>1</v>
      </c>
      <c r="H86" s="125"/>
      <c r="I86" s="125"/>
      <c r="J86" s="125"/>
      <c r="K86" s="125"/>
      <c r="L86" s="125"/>
      <c r="M86" s="125"/>
      <c r="N86" s="125"/>
      <c r="O86" s="162"/>
    </row>
    <row r="87" spans="1:15" ht="30" customHeight="1" x14ac:dyDescent="0.2">
      <c r="A87" s="198" t="s">
        <v>3233</v>
      </c>
      <c r="B87" s="203"/>
      <c r="C87" s="42" t="s">
        <v>3062</v>
      </c>
      <c r="D87" s="421" t="s">
        <v>413</v>
      </c>
      <c r="E87" s="41"/>
      <c r="F87" s="226" t="s">
        <v>56</v>
      </c>
      <c r="G87" s="41"/>
      <c r="I87" s="41"/>
      <c r="J87" s="41"/>
    </row>
    <row r="88" spans="1:15" ht="18.75" customHeight="1" x14ac:dyDescent="0.2">
      <c r="A88" s="199" t="s">
        <v>663</v>
      </c>
      <c r="B88" s="200"/>
      <c r="C88" s="187" t="s">
        <v>3063</v>
      </c>
      <c r="D88" s="201" t="s">
        <v>664</v>
      </c>
      <c r="E88" s="188"/>
      <c r="F88" s="157">
        <v>1</v>
      </c>
      <c r="G88" s="124"/>
      <c r="H88" s="125"/>
      <c r="I88" s="125"/>
      <c r="J88" s="125"/>
      <c r="K88" s="125"/>
      <c r="L88" s="125"/>
      <c r="M88" s="125"/>
      <c r="N88" s="125"/>
      <c r="O88" s="162"/>
    </row>
    <row r="89" spans="1:15" ht="15" customHeight="1" x14ac:dyDescent="0.2">
      <c r="A89" s="199">
        <v>840</v>
      </c>
      <c r="B89" s="200"/>
      <c r="C89" s="187" t="s">
        <v>3063</v>
      </c>
      <c r="D89" s="201" t="s">
        <v>1655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30" customHeight="1" x14ac:dyDescent="0.2">
      <c r="A90" s="198" t="s">
        <v>3234</v>
      </c>
      <c r="B90" s="203"/>
      <c r="C90" s="42" t="s">
        <v>3062</v>
      </c>
      <c r="D90" s="421" t="s">
        <v>413</v>
      </c>
      <c r="E90" s="188"/>
      <c r="F90" s="154" t="s">
        <v>1656</v>
      </c>
      <c r="G90" s="154" t="s">
        <v>1657</v>
      </c>
      <c r="H90" s="125"/>
      <c r="I90" s="125"/>
      <c r="J90" s="125"/>
      <c r="K90" s="125"/>
      <c r="L90" s="125"/>
      <c r="M90" s="125"/>
      <c r="N90" s="125"/>
      <c r="O90" s="162"/>
    </row>
    <row r="91" spans="1:15" ht="15" customHeight="1" x14ac:dyDescent="0.2">
      <c r="A91" s="199">
        <v>860</v>
      </c>
      <c r="B91" s="200"/>
      <c r="C91" s="187" t="s">
        <v>3063</v>
      </c>
      <c r="D91" s="201" t="s">
        <v>666</v>
      </c>
      <c r="E91" s="188"/>
      <c r="F91" s="157">
        <v>1</v>
      </c>
      <c r="G91" s="157">
        <v>1</v>
      </c>
      <c r="H91" s="125"/>
      <c r="I91" s="125"/>
      <c r="J91" s="125"/>
      <c r="K91" s="125"/>
      <c r="L91" s="125"/>
      <c r="M91" s="125"/>
      <c r="N91" s="125"/>
      <c r="O91" s="162"/>
    </row>
    <row r="92" spans="1:15" ht="36" customHeight="1" x14ac:dyDescent="0.2">
      <c r="A92" s="198" t="s">
        <v>3235</v>
      </c>
      <c r="B92" s="203"/>
      <c r="C92" s="42" t="s">
        <v>3062</v>
      </c>
      <c r="D92" s="421" t="s">
        <v>413</v>
      </c>
      <c r="E92" s="188"/>
      <c r="F92" s="154" t="s">
        <v>502</v>
      </c>
      <c r="G92" s="154" t="s">
        <v>503</v>
      </c>
      <c r="H92" s="154" t="s">
        <v>668</v>
      </c>
      <c r="I92" s="125"/>
      <c r="J92" s="125"/>
      <c r="K92" s="125"/>
      <c r="L92" s="125"/>
      <c r="M92" s="125"/>
      <c r="N92" s="125"/>
      <c r="O92" s="162"/>
    </row>
    <row r="93" spans="1:15" ht="15.75" customHeight="1" x14ac:dyDescent="0.2">
      <c r="A93" s="199">
        <v>870</v>
      </c>
      <c r="B93" s="200"/>
      <c r="C93" s="187" t="s">
        <v>3063</v>
      </c>
      <c r="D93" s="201" t="s">
        <v>667</v>
      </c>
      <c r="E93" s="188"/>
      <c r="F93" s="157">
        <v>1</v>
      </c>
      <c r="G93" s="157">
        <v>1</v>
      </c>
      <c r="H93" s="157">
        <v>1</v>
      </c>
      <c r="I93" s="125"/>
      <c r="J93" s="125"/>
      <c r="K93" s="125"/>
      <c r="L93" s="125"/>
      <c r="M93" s="125"/>
      <c r="N93" s="125"/>
      <c r="O93" s="162"/>
    </row>
    <row r="94" spans="1:15" ht="15.75" customHeight="1" x14ac:dyDescent="0.2">
      <c r="A94" s="198" t="s">
        <v>3236</v>
      </c>
      <c r="B94" s="203"/>
      <c r="C94" s="42" t="s">
        <v>3062</v>
      </c>
      <c r="D94" s="421" t="s">
        <v>413</v>
      </c>
      <c r="E94" s="41"/>
      <c r="F94" s="226" t="s">
        <v>56</v>
      </c>
      <c r="G94" s="41"/>
      <c r="I94" s="41"/>
      <c r="J94" s="41"/>
    </row>
    <row r="95" spans="1:15" ht="49.5" customHeight="1" x14ac:dyDescent="0.2">
      <c r="A95" s="199">
        <v>890</v>
      </c>
      <c r="B95" s="200"/>
      <c r="C95" s="187" t="s">
        <v>3063</v>
      </c>
      <c r="D95" s="220" t="s">
        <v>504</v>
      </c>
      <c r="E95" s="188"/>
      <c r="F95" s="149">
        <v>10</v>
      </c>
      <c r="G95" s="127"/>
      <c r="H95" s="128"/>
      <c r="I95" s="128"/>
      <c r="J95" s="128"/>
      <c r="K95" s="128"/>
      <c r="L95" s="128"/>
      <c r="M95" s="128"/>
      <c r="N95" s="128"/>
      <c r="O95" s="163"/>
    </row>
    <row r="96" spans="1:15" ht="23.25" customHeight="1" x14ac:dyDescent="0.2">
      <c r="A96" s="215"/>
      <c r="B96" s="184"/>
      <c r="C96" s="187"/>
      <c r="D96" s="198" t="s">
        <v>426</v>
      </c>
      <c r="E96" s="188"/>
      <c r="F96" s="249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 ht="15" customHeight="1" x14ac:dyDescent="0.2">
      <c r="A97" s="198" t="s">
        <v>3237</v>
      </c>
      <c r="B97" s="203"/>
      <c r="C97" s="42" t="s">
        <v>3062</v>
      </c>
      <c r="D97" s="198" t="s">
        <v>669</v>
      </c>
      <c r="E97" s="188"/>
      <c r="F97" s="226" t="s">
        <v>56</v>
      </c>
    </row>
    <row r="98" spans="1:15" ht="47.25" customHeight="1" x14ac:dyDescent="0.2">
      <c r="A98" s="199" t="s">
        <v>671</v>
      </c>
      <c r="B98" s="200"/>
      <c r="C98" s="187" t="s">
        <v>3063</v>
      </c>
      <c r="D98" s="220" t="s">
        <v>727</v>
      </c>
      <c r="E98" s="188"/>
      <c r="F98" s="149">
        <v>3</v>
      </c>
      <c r="G98" s="126"/>
      <c r="H98" s="122"/>
      <c r="I98" s="122"/>
      <c r="J98" s="122"/>
      <c r="K98" s="122"/>
      <c r="L98" s="122"/>
      <c r="M98" s="122"/>
      <c r="N98" s="122"/>
      <c r="O98" s="161"/>
    </row>
    <row r="99" spans="1:15" ht="27" customHeight="1" x14ac:dyDescent="0.2">
      <c r="A99" s="199">
        <v>940</v>
      </c>
      <c r="B99" s="200"/>
      <c r="C99" s="187" t="s">
        <v>3063</v>
      </c>
      <c r="D99" s="220" t="s">
        <v>728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732</v>
      </c>
      <c r="B100" s="200"/>
      <c r="C100" s="223" t="s">
        <v>3063</v>
      </c>
      <c r="D100" s="201" t="s">
        <v>670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36" customHeight="1" x14ac:dyDescent="0.2">
      <c r="A101" s="199">
        <v>990</v>
      </c>
      <c r="B101" s="200"/>
      <c r="C101" s="223" t="s">
        <v>3063</v>
      </c>
      <c r="D101" s="201" t="s">
        <v>1658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3063</v>
      </c>
      <c r="D102" s="201" t="s">
        <v>677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1.75" customHeight="1" x14ac:dyDescent="0.2">
      <c r="A103" s="201"/>
      <c r="B103" s="201"/>
      <c r="C103" s="187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21.4" customHeight="1" x14ac:dyDescent="0.2">
      <c r="A104" s="199">
        <v>1050</v>
      </c>
      <c r="B104" s="200"/>
      <c r="C104" s="187" t="s">
        <v>3063</v>
      </c>
      <c r="D104" s="201" t="s">
        <v>678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19.5" customHeight="1" x14ac:dyDescent="0.2">
      <c r="A105" s="199">
        <v>1060</v>
      </c>
      <c r="B105" s="200"/>
      <c r="C105" s="187" t="s">
        <v>3063</v>
      </c>
      <c r="D105" s="220" t="s">
        <v>679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5" customHeight="1" x14ac:dyDescent="0.2">
      <c r="A106" s="299">
        <v>1070</v>
      </c>
      <c r="B106" s="200"/>
      <c r="C106" s="187" t="s">
        <v>3063</v>
      </c>
      <c r="D106" s="351" t="s">
        <v>744</v>
      </c>
      <c r="E106" s="352"/>
      <c r="F106" s="363">
        <v>1</v>
      </c>
      <c r="G106" s="127"/>
      <c r="H106" s="128"/>
      <c r="I106" s="128"/>
      <c r="J106" s="128"/>
      <c r="K106" s="128"/>
      <c r="L106" s="128"/>
      <c r="M106" s="128"/>
      <c r="N106" s="128"/>
      <c r="O106" s="163"/>
    </row>
    <row r="107" spans="1:15" ht="30" customHeight="1" x14ac:dyDescent="0.25">
      <c r="A107" s="351"/>
      <c r="B107" s="351"/>
      <c r="C107" s="351"/>
      <c r="D107" s="280" t="s">
        <v>431</v>
      </c>
      <c r="E107" s="352"/>
      <c r="F107" s="353"/>
      <c r="G107" s="354"/>
      <c r="H107" s="355"/>
      <c r="I107" s="356"/>
      <c r="J107" s="356"/>
      <c r="K107" s="355"/>
      <c r="L107" s="355"/>
      <c r="M107" s="355"/>
      <c r="N107" s="355"/>
      <c r="O107" s="355"/>
    </row>
    <row r="108" spans="1:15" ht="18.75" customHeight="1" x14ac:dyDescent="0.2">
      <c r="A108" s="198" t="s">
        <v>3238</v>
      </c>
      <c r="B108" s="203"/>
      <c r="C108" s="42" t="s">
        <v>3062</v>
      </c>
      <c r="D108" s="379" t="s">
        <v>414</v>
      </c>
      <c r="E108" s="353"/>
      <c r="F108" s="226" t="s">
        <v>56</v>
      </c>
      <c r="G108" s="354"/>
      <c r="H108" s="355"/>
      <c r="I108" s="356"/>
      <c r="J108" s="356"/>
      <c r="K108" s="355"/>
      <c r="L108" s="355"/>
      <c r="M108" s="355"/>
      <c r="N108" s="355"/>
      <c r="O108" s="355"/>
    </row>
    <row r="109" spans="1:15" ht="17.25" customHeight="1" x14ac:dyDescent="0.2">
      <c r="A109" s="299" t="s">
        <v>2673</v>
      </c>
      <c r="B109" s="200"/>
      <c r="C109" s="354">
        <v>2</v>
      </c>
      <c r="D109" s="322" t="s">
        <v>2674</v>
      </c>
      <c r="E109" s="353"/>
      <c r="F109" s="359">
        <v>10</v>
      </c>
      <c r="G109" s="125"/>
      <c r="H109" s="125"/>
      <c r="I109" s="125"/>
      <c r="J109" s="125"/>
      <c r="K109" s="125"/>
      <c r="L109" s="125"/>
      <c r="M109" s="125"/>
      <c r="N109" s="125"/>
      <c r="O109" s="125"/>
    </row>
    <row r="110" spans="1:15" ht="15" customHeight="1" x14ac:dyDescent="0.2">
      <c r="A110" s="299" t="s">
        <v>2675</v>
      </c>
      <c r="B110" s="200"/>
      <c r="C110" s="354">
        <v>2</v>
      </c>
      <c r="D110" s="322" t="s">
        <v>2676</v>
      </c>
      <c r="E110" s="353"/>
      <c r="F110" s="359">
        <v>1000</v>
      </c>
      <c r="G110" s="125"/>
      <c r="H110" s="125"/>
      <c r="I110" s="125"/>
      <c r="J110" s="125"/>
      <c r="K110" s="125"/>
      <c r="L110" s="125"/>
      <c r="M110" s="125"/>
      <c r="N110" s="125"/>
      <c r="O110" s="125"/>
    </row>
    <row r="111" spans="1:15" ht="15" customHeight="1" x14ac:dyDescent="0.2">
      <c r="A111" s="299" t="s">
        <v>2677</v>
      </c>
      <c r="B111" s="200"/>
      <c r="C111" s="354">
        <v>2</v>
      </c>
      <c r="D111" s="322" t="s">
        <v>2691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2678</v>
      </c>
      <c r="B112" s="200"/>
      <c r="C112" s="354">
        <v>2</v>
      </c>
      <c r="D112" s="322" t="s">
        <v>2693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6.5" customHeight="1" x14ac:dyDescent="0.2">
      <c r="A113" s="198" t="s">
        <v>3239</v>
      </c>
      <c r="B113" s="203"/>
      <c r="C113" s="42" t="s">
        <v>3062</v>
      </c>
      <c r="D113" s="382" t="s">
        <v>414</v>
      </c>
      <c r="E113" s="353"/>
      <c r="F113" s="165" t="s">
        <v>2940</v>
      </c>
      <c r="G113" s="165" t="s">
        <v>2680</v>
      </c>
      <c r="H113" s="165" t="s">
        <v>2681</v>
      </c>
      <c r="I113" s="360" t="s">
        <v>2682</v>
      </c>
      <c r="J113" s="360" t="s">
        <v>419</v>
      </c>
      <c r="K113" s="125"/>
      <c r="L113" s="125"/>
      <c r="M113" s="125"/>
      <c r="N113" s="125"/>
      <c r="O113" s="125"/>
    </row>
    <row r="114" spans="1:15" ht="14.25" customHeight="1" x14ac:dyDescent="0.2">
      <c r="A114" s="299" t="s">
        <v>2683</v>
      </c>
      <c r="B114" s="200"/>
      <c r="C114" s="354">
        <v>2</v>
      </c>
      <c r="D114" s="322" t="s">
        <v>2684</v>
      </c>
      <c r="E114" s="353"/>
      <c r="F114" s="359">
        <v>10</v>
      </c>
      <c r="G114" s="359">
        <v>10</v>
      </c>
      <c r="H114" s="359">
        <v>10</v>
      </c>
      <c r="I114" s="359">
        <v>10</v>
      </c>
      <c r="J114" s="359">
        <v>10</v>
      </c>
      <c r="K114" s="125"/>
      <c r="L114" s="125"/>
      <c r="M114" s="125"/>
      <c r="N114" s="125"/>
      <c r="O114" s="125"/>
    </row>
    <row r="115" spans="1:15" ht="25.5" customHeight="1" x14ac:dyDescent="0.2">
      <c r="A115" s="198" t="s">
        <v>3240</v>
      </c>
      <c r="B115" s="203"/>
      <c r="C115" s="42" t="s">
        <v>3062</v>
      </c>
      <c r="D115" s="379" t="s">
        <v>409</v>
      </c>
      <c r="E115" s="353"/>
      <c r="F115" s="226" t="s">
        <v>56</v>
      </c>
      <c r="G115" s="354"/>
      <c r="H115" s="355"/>
      <c r="I115" s="356"/>
      <c r="J115" s="356"/>
      <c r="K115" s="355"/>
      <c r="L115" s="355"/>
      <c r="M115" s="355"/>
      <c r="N115" s="355"/>
      <c r="O115" s="355"/>
    </row>
    <row r="116" spans="1:15" ht="17.25" customHeight="1" x14ac:dyDescent="0.2">
      <c r="A116" s="299" t="s">
        <v>2688</v>
      </c>
      <c r="B116" s="200"/>
      <c r="C116" s="354">
        <v>2</v>
      </c>
      <c r="D116" s="322" t="s">
        <v>2674</v>
      </c>
      <c r="E116" s="353"/>
      <c r="F116" s="359">
        <v>10</v>
      </c>
      <c r="G116" s="125"/>
      <c r="H116" s="125"/>
      <c r="I116" s="125"/>
      <c r="J116" s="125"/>
      <c r="K116" s="125"/>
      <c r="L116" s="125"/>
      <c r="M116" s="125"/>
      <c r="N116" s="125"/>
      <c r="O116" s="125"/>
    </row>
    <row r="117" spans="1:15" ht="19.5" customHeight="1" x14ac:dyDescent="0.2">
      <c r="A117" s="299" t="s">
        <v>2689</v>
      </c>
      <c r="B117" s="200"/>
      <c r="C117" s="354">
        <v>2</v>
      </c>
      <c r="D117" s="322" t="s">
        <v>2676</v>
      </c>
      <c r="E117" s="353"/>
      <c r="F117" s="359">
        <v>1000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15" customHeight="1" x14ac:dyDescent="0.2">
      <c r="A118" s="299" t="s">
        <v>2690</v>
      </c>
      <c r="B118" s="200"/>
      <c r="C118" s="354">
        <v>2</v>
      </c>
      <c r="D118" s="322" t="s">
        <v>2691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.75" customHeight="1" x14ac:dyDescent="0.2">
      <c r="A119" s="299" t="s">
        <v>2692</v>
      </c>
      <c r="B119" s="200"/>
      <c r="C119" s="354">
        <v>2</v>
      </c>
      <c r="D119" s="322" t="s">
        <v>2693</v>
      </c>
      <c r="E119" s="353"/>
      <c r="F119" s="359">
        <v>1000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15.75" customHeight="1" x14ac:dyDescent="0.2">
      <c r="A120" s="299" t="s">
        <v>2694</v>
      </c>
      <c r="B120" s="200"/>
      <c r="C120" s="354">
        <v>2</v>
      </c>
      <c r="D120" s="403" t="s">
        <v>2695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.75" customHeight="1" x14ac:dyDescent="0.2">
      <c r="A121" s="198" t="s">
        <v>3241</v>
      </c>
      <c r="B121" s="203"/>
      <c r="C121" s="42" t="s">
        <v>3062</v>
      </c>
      <c r="D121" s="382" t="s">
        <v>409</v>
      </c>
      <c r="E121" s="353"/>
      <c r="F121" s="362" t="s">
        <v>2940</v>
      </c>
      <c r="G121" s="165" t="s">
        <v>2680</v>
      </c>
      <c r="H121" s="165" t="s">
        <v>2681</v>
      </c>
      <c r="I121" s="360" t="s">
        <v>2682</v>
      </c>
      <c r="J121" s="360" t="s">
        <v>419</v>
      </c>
      <c r="K121" s="125"/>
      <c r="L121" s="125"/>
      <c r="M121" s="125"/>
      <c r="N121" s="125"/>
      <c r="O121" s="125"/>
    </row>
    <row r="122" spans="1:15" ht="31.5" customHeight="1" x14ac:dyDescent="0.2">
      <c r="A122" s="299" t="s">
        <v>2696</v>
      </c>
      <c r="B122" s="200"/>
      <c r="C122" s="354">
        <v>2</v>
      </c>
      <c r="D122" s="403" t="s">
        <v>2697</v>
      </c>
      <c r="E122" s="353"/>
      <c r="F122" s="359">
        <v>10</v>
      </c>
      <c r="G122" s="359">
        <v>10</v>
      </c>
      <c r="H122" s="359">
        <v>10</v>
      </c>
      <c r="I122" s="359">
        <v>10</v>
      </c>
      <c r="J122" s="359">
        <v>10</v>
      </c>
      <c r="K122" s="125"/>
      <c r="L122" s="125"/>
      <c r="M122" s="125"/>
      <c r="N122" s="125"/>
      <c r="O122" s="125"/>
    </row>
    <row r="123" spans="1:15" ht="31.5" customHeight="1" x14ac:dyDescent="0.2">
      <c r="A123" s="198" t="s">
        <v>3242</v>
      </c>
      <c r="B123" s="203"/>
      <c r="C123" s="42" t="s">
        <v>3062</v>
      </c>
      <c r="D123" s="382" t="s">
        <v>409</v>
      </c>
      <c r="E123" s="41"/>
      <c r="F123" s="226" t="s">
        <v>56</v>
      </c>
      <c r="G123" s="41"/>
      <c r="I123" s="41"/>
      <c r="J123" s="41"/>
    </row>
    <row r="124" spans="1:15" ht="31.5" customHeight="1" x14ac:dyDescent="0.2">
      <c r="A124" s="299" t="s">
        <v>2706</v>
      </c>
      <c r="B124" s="200"/>
      <c r="C124" s="354"/>
      <c r="D124" s="322" t="s">
        <v>2707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.75" customHeight="1" x14ac:dyDescent="0.2">
      <c r="A125" s="198" t="s">
        <v>3243</v>
      </c>
      <c r="B125" s="203"/>
      <c r="C125" s="42" t="s">
        <v>3062</v>
      </c>
      <c r="D125" s="388" t="s">
        <v>2708</v>
      </c>
      <c r="E125" s="353"/>
      <c r="F125" s="226" t="s">
        <v>56</v>
      </c>
      <c r="G125" s="383"/>
      <c r="H125" s="383"/>
      <c r="I125" s="383"/>
      <c r="J125" s="383"/>
      <c r="K125" s="383"/>
      <c r="L125" s="383"/>
      <c r="M125" s="383"/>
      <c r="N125" s="383"/>
      <c r="O125" s="383"/>
    </row>
    <row r="126" spans="1:15" ht="15" customHeight="1" x14ac:dyDescent="0.2">
      <c r="A126" s="299" t="s">
        <v>2709</v>
      </c>
      <c r="B126" s="200"/>
      <c r="C126" s="354">
        <v>2</v>
      </c>
      <c r="D126" s="403" t="s">
        <v>2710</v>
      </c>
      <c r="E126" s="353"/>
      <c r="F126" s="359">
        <v>10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15" customHeight="1" x14ac:dyDescent="0.2">
      <c r="A127" s="299" t="s">
        <v>2711</v>
      </c>
      <c r="B127" s="200"/>
      <c r="C127" s="354">
        <v>2</v>
      </c>
      <c r="D127" s="404" t="s">
        <v>2863</v>
      </c>
      <c r="E127" s="353"/>
      <c r="F127" s="359">
        <v>1000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15.75" customHeight="1" x14ac:dyDescent="0.2">
      <c r="A128" s="299" t="s">
        <v>2712</v>
      </c>
      <c r="B128" s="200"/>
      <c r="C128" s="354">
        <v>2</v>
      </c>
      <c r="D128" s="404" t="s">
        <v>2713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15.75" customHeight="1" x14ac:dyDescent="0.2">
      <c r="A129" s="299" t="s">
        <v>2714</v>
      </c>
      <c r="B129" s="200"/>
      <c r="C129" s="354">
        <v>2</v>
      </c>
      <c r="D129" s="404" t="s">
        <v>2715</v>
      </c>
      <c r="E129" s="353"/>
      <c r="F129" s="359">
        <v>1000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.75" customHeight="1" x14ac:dyDescent="0.2">
      <c r="A130" s="198" t="s">
        <v>3244</v>
      </c>
      <c r="B130" s="203"/>
      <c r="C130" s="42" t="s">
        <v>3062</v>
      </c>
      <c r="D130" s="382" t="s">
        <v>2708</v>
      </c>
      <c r="E130" s="353"/>
      <c r="F130" s="362" t="s">
        <v>2940</v>
      </c>
      <c r="G130" s="362" t="s">
        <v>2680</v>
      </c>
      <c r="H130" s="362" t="s">
        <v>2681</v>
      </c>
      <c r="I130" s="360" t="s">
        <v>2682</v>
      </c>
      <c r="J130" s="360" t="s">
        <v>419</v>
      </c>
      <c r="K130" s="125"/>
      <c r="L130" s="125"/>
      <c r="M130" s="125"/>
      <c r="N130" s="125"/>
      <c r="O130" s="125"/>
    </row>
    <row r="131" spans="1:15" ht="15.75" customHeight="1" x14ac:dyDescent="0.2">
      <c r="A131" s="299" t="s">
        <v>2716</v>
      </c>
      <c r="B131" s="200"/>
      <c r="C131" s="354">
        <v>2</v>
      </c>
      <c r="D131" s="322" t="s">
        <v>2717</v>
      </c>
      <c r="E131" s="353"/>
      <c r="F131" s="359">
        <v>1000</v>
      </c>
      <c r="G131" s="359">
        <v>1000</v>
      </c>
      <c r="H131" s="405">
        <v>1000</v>
      </c>
      <c r="I131" s="405">
        <v>1000</v>
      </c>
      <c r="J131" s="405">
        <v>1000</v>
      </c>
      <c r="K131" s="125"/>
      <c r="L131" s="125"/>
      <c r="M131" s="125"/>
      <c r="N131" s="125"/>
      <c r="O131" s="125"/>
    </row>
    <row r="132" spans="1:15" ht="15.75" customHeight="1" x14ac:dyDescent="0.2">
      <c r="A132" s="299" t="s">
        <v>2718</v>
      </c>
      <c r="B132" s="200"/>
      <c r="C132" s="354">
        <v>2</v>
      </c>
      <c r="D132" s="322" t="s">
        <v>2719</v>
      </c>
      <c r="E132" s="353"/>
      <c r="F132" s="359">
        <v>1000</v>
      </c>
      <c r="G132" s="359">
        <v>1000</v>
      </c>
      <c r="H132" s="405">
        <v>1000</v>
      </c>
      <c r="I132" s="405">
        <v>1000</v>
      </c>
      <c r="J132" s="405">
        <v>1000</v>
      </c>
      <c r="K132" s="125"/>
      <c r="L132" s="125"/>
      <c r="M132" s="125"/>
      <c r="N132" s="125"/>
      <c r="O132" s="125"/>
    </row>
    <row r="133" spans="1:15" ht="15.75" customHeight="1" x14ac:dyDescent="0.2">
      <c r="A133" s="299" t="s">
        <v>2720</v>
      </c>
      <c r="B133" s="200"/>
      <c r="C133" s="354">
        <v>2</v>
      </c>
      <c r="D133" s="322" t="s">
        <v>2721</v>
      </c>
      <c r="E133" s="353"/>
      <c r="F133" s="359">
        <v>1000</v>
      </c>
      <c r="G133" s="359">
        <v>1000</v>
      </c>
      <c r="H133" s="359">
        <v>1000</v>
      </c>
      <c r="I133" s="359">
        <v>1000</v>
      </c>
      <c r="J133" s="359">
        <v>1000</v>
      </c>
      <c r="K133" s="125"/>
      <c r="L133" s="125"/>
      <c r="M133" s="125"/>
      <c r="N133" s="125"/>
      <c r="O133" s="125"/>
    </row>
    <row r="134" spans="1:15" ht="15.75" customHeight="1" x14ac:dyDescent="0.2">
      <c r="A134" s="299" t="s">
        <v>2722</v>
      </c>
      <c r="B134" s="200"/>
      <c r="C134" s="354">
        <v>2</v>
      </c>
      <c r="D134" s="322" t="s">
        <v>2723</v>
      </c>
      <c r="E134" s="353"/>
      <c r="F134" s="359">
        <v>1000</v>
      </c>
      <c r="G134" s="359">
        <v>1000</v>
      </c>
      <c r="H134" s="359">
        <v>1000</v>
      </c>
      <c r="I134" s="359">
        <v>1000</v>
      </c>
      <c r="J134" s="359">
        <v>1000</v>
      </c>
      <c r="K134" s="125"/>
      <c r="L134" s="125"/>
      <c r="M134" s="125"/>
      <c r="N134" s="125"/>
      <c r="O134" s="125"/>
    </row>
    <row r="135" spans="1:15" ht="19.5" customHeight="1" x14ac:dyDescent="0.2">
      <c r="A135" s="198" t="s">
        <v>3245</v>
      </c>
      <c r="B135" s="203"/>
      <c r="C135" s="42" t="s">
        <v>3062</v>
      </c>
      <c r="D135" s="379" t="s">
        <v>486</v>
      </c>
      <c r="E135" s="353"/>
      <c r="F135" s="226" t="s">
        <v>56</v>
      </c>
      <c r="G135" s="354"/>
      <c r="H135" s="355"/>
      <c r="I135" s="356"/>
      <c r="J135" s="356"/>
      <c r="K135" s="355"/>
      <c r="L135" s="355"/>
      <c r="M135" s="355"/>
      <c r="N135" s="355"/>
      <c r="O135" s="355"/>
    </row>
    <row r="136" spans="1:15" ht="30" customHeight="1" x14ac:dyDescent="0.2">
      <c r="A136" s="299" t="s">
        <v>2724</v>
      </c>
      <c r="B136" s="200"/>
      <c r="C136" s="354">
        <v>2</v>
      </c>
      <c r="D136" s="322" t="s">
        <v>2725</v>
      </c>
      <c r="E136" s="353"/>
      <c r="F136" s="365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</row>
    <row r="137" spans="1:15" ht="30" customHeight="1" x14ac:dyDescent="0.2">
      <c r="A137" s="299" t="s">
        <v>3309</v>
      </c>
      <c r="B137" s="200"/>
      <c r="C137" s="354">
        <v>2</v>
      </c>
      <c r="D137" s="442" t="s">
        <v>3310</v>
      </c>
      <c r="E137" s="355"/>
      <c r="F137" s="359">
        <v>10</v>
      </c>
      <c r="G137" s="125"/>
      <c r="H137" s="125"/>
      <c r="I137" s="125"/>
      <c r="J137" s="125"/>
      <c r="K137" s="125"/>
      <c r="L137" s="125"/>
      <c r="M137" s="125"/>
      <c r="N137" s="125"/>
      <c r="O137" s="125"/>
    </row>
    <row r="138" spans="1:15" ht="35.25" customHeight="1" x14ac:dyDescent="0.2">
      <c r="A138" s="198" t="s">
        <v>3247</v>
      </c>
      <c r="B138" s="203"/>
      <c r="C138" s="42" t="s">
        <v>3062</v>
      </c>
      <c r="D138" s="41" t="s">
        <v>486</v>
      </c>
      <c r="E138" s="41"/>
      <c r="F138" s="226" t="s">
        <v>56</v>
      </c>
      <c r="G138" s="41"/>
      <c r="I138" s="41"/>
      <c r="J138" s="41"/>
    </row>
    <row r="139" spans="1:15" ht="30" customHeight="1" x14ac:dyDescent="0.2">
      <c r="A139" s="299" t="s">
        <v>2728</v>
      </c>
      <c r="B139" s="200"/>
      <c r="C139" s="354">
        <v>2</v>
      </c>
      <c r="D139" s="322" t="s">
        <v>2729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16.5" customHeight="1" x14ac:dyDescent="0.2">
      <c r="A140" s="299" t="s">
        <v>2730</v>
      </c>
      <c r="B140" s="200"/>
      <c r="C140" s="354">
        <v>2</v>
      </c>
      <c r="D140" s="322" t="s">
        <v>2731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15.75" customHeight="1" x14ac:dyDescent="0.2">
      <c r="A141" s="299" t="s">
        <v>2732</v>
      </c>
      <c r="B141" s="200"/>
      <c r="C141" s="354">
        <v>2</v>
      </c>
      <c r="D141" s="322" t="s">
        <v>2733</v>
      </c>
      <c r="E141" s="353"/>
      <c r="F141" s="363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.75" customHeight="1" x14ac:dyDescent="0.2">
      <c r="A142" s="299" t="s">
        <v>2734</v>
      </c>
      <c r="B142" s="200"/>
      <c r="C142" s="354">
        <v>2</v>
      </c>
      <c r="D142" s="322" t="s">
        <v>2735</v>
      </c>
      <c r="E142" s="353"/>
      <c r="F142" s="385">
        <v>5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2.25" customHeight="1" x14ac:dyDescent="0.2">
      <c r="A143" s="299" t="s">
        <v>2736</v>
      </c>
      <c r="B143" s="200"/>
      <c r="C143" s="354">
        <v>2</v>
      </c>
      <c r="D143" s="322" t="s">
        <v>2737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</row>
    <row r="144" spans="1:15" ht="15.75" customHeight="1" x14ac:dyDescent="0.2">
      <c r="A144" s="299" t="s">
        <v>2738</v>
      </c>
      <c r="B144" s="200"/>
      <c r="C144" s="354">
        <v>2</v>
      </c>
      <c r="D144" s="322" t="s">
        <v>2739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.75" customHeight="1" x14ac:dyDescent="0.2">
      <c r="A145" s="299" t="s">
        <v>2740</v>
      </c>
      <c r="B145" s="200"/>
      <c r="C145" s="354">
        <v>2</v>
      </c>
      <c r="D145" s="322" t="s">
        <v>3007</v>
      </c>
      <c r="E145" s="353"/>
      <c r="F145" s="359">
        <v>10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28.5" customHeight="1" x14ac:dyDescent="0.2">
      <c r="A146" s="299" t="s">
        <v>2741</v>
      </c>
      <c r="B146" s="200"/>
      <c r="C146" s="354">
        <v>2</v>
      </c>
      <c r="D146" s="322" t="s">
        <v>3008</v>
      </c>
      <c r="E146" s="353"/>
      <c r="F146" s="359">
        <v>10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2.25" customHeight="1" x14ac:dyDescent="0.2">
      <c r="A147" s="299" t="s">
        <v>2742</v>
      </c>
      <c r="B147" s="200"/>
      <c r="C147" s="354">
        <v>2</v>
      </c>
      <c r="D147" s="322" t="s">
        <v>3009</v>
      </c>
      <c r="E147" s="353"/>
      <c r="F147" s="359">
        <v>10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2743</v>
      </c>
      <c r="B148" s="200"/>
      <c r="C148" s="354">
        <v>2</v>
      </c>
      <c r="D148" s="322" t="s">
        <v>3011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1.5" customHeight="1" x14ac:dyDescent="0.2">
      <c r="A149" s="299" t="s">
        <v>2744</v>
      </c>
      <c r="B149" s="200"/>
      <c r="C149" s="354">
        <v>2</v>
      </c>
      <c r="D149" s="322" t="s">
        <v>3010</v>
      </c>
      <c r="E149" s="353"/>
      <c r="F149" s="359">
        <v>10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.75" customHeight="1" x14ac:dyDescent="0.2">
      <c r="A150" s="198" t="s">
        <v>3248</v>
      </c>
      <c r="B150" s="203"/>
      <c r="C150" s="42" t="s">
        <v>3062</v>
      </c>
      <c r="D150" s="388" t="s">
        <v>2745</v>
      </c>
      <c r="E150" s="353"/>
      <c r="F150" s="226" t="s">
        <v>56</v>
      </c>
      <c r="G150" s="354"/>
      <c r="H150" s="355"/>
      <c r="I150" s="356"/>
      <c r="J150" s="356"/>
      <c r="K150" s="355"/>
      <c r="L150" s="355"/>
      <c r="M150" s="355"/>
      <c r="N150" s="355"/>
      <c r="O150" s="355"/>
    </row>
    <row r="151" spans="1:15" ht="15.75" customHeight="1" x14ac:dyDescent="0.2">
      <c r="A151" s="299" t="s">
        <v>2746</v>
      </c>
      <c r="B151" s="200"/>
      <c r="C151" s="354">
        <v>2</v>
      </c>
      <c r="D151" s="322" t="s">
        <v>2747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15" customHeight="1" x14ac:dyDescent="0.2">
      <c r="A152" s="299" t="s">
        <v>2748</v>
      </c>
      <c r="B152" s="200"/>
      <c r="C152" s="354">
        <v>2</v>
      </c>
      <c r="D152" s="322" t="s">
        <v>2749</v>
      </c>
      <c r="E152" s="353"/>
      <c r="F152" s="363">
        <v>1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1" customHeight="1" x14ac:dyDescent="0.2">
      <c r="A153" s="198" t="s">
        <v>3249</v>
      </c>
      <c r="B153" s="203"/>
      <c r="C153" s="42" t="s">
        <v>3062</v>
      </c>
      <c r="D153" s="379" t="s">
        <v>2750</v>
      </c>
      <c r="E153" s="353"/>
      <c r="F153" s="226" t="s">
        <v>56</v>
      </c>
      <c r="G153" s="354"/>
      <c r="H153" s="355"/>
      <c r="I153" s="356"/>
      <c r="J153" s="356"/>
      <c r="K153" s="355"/>
      <c r="L153" s="355"/>
      <c r="M153" s="355"/>
      <c r="N153" s="355"/>
      <c r="O153" s="355"/>
    </row>
    <row r="154" spans="1:15" ht="30" customHeight="1" x14ac:dyDescent="0.2">
      <c r="A154" s="299">
        <v>1090</v>
      </c>
      <c r="B154" s="200"/>
      <c r="C154" s="183" t="s">
        <v>3063</v>
      </c>
      <c r="D154" s="300" t="s">
        <v>737</v>
      </c>
      <c r="E154" s="352"/>
      <c r="F154" s="359">
        <v>3</v>
      </c>
      <c r="G154" s="126"/>
      <c r="H154" s="122"/>
      <c r="I154" s="122"/>
      <c r="J154" s="122"/>
      <c r="K154" s="122"/>
      <c r="L154" s="122"/>
      <c r="M154" s="122"/>
      <c r="N154" s="122"/>
      <c r="O154" s="161"/>
    </row>
    <row r="155" spans="1:15" ht="30" customHeight="1" x14ac:dyDescent="0.2">
      <c r="A155" s="299" t="s">
        <v>738</v>
      </c>
      <c r="B155" s="200"/>
      <c r="C155" s="183" t="s">
        <v>3063</v>
      </c>
      <c r="D155" s="300" t="s">
        <v>2019</v>
      </c>
      <c r="E155" s="352"/>
      <c r="F155" s="359">
        <v>3</v>
      </c>
      <c r="G155" s="125"/>
      <c r="H155" s="125"/>
      <c r="I155" s="125"/>
      <c r="J155" s="125"/>
      <c r="K155" s="125"/>
      <c r="L155" s="125"/>
      <c r="M155" s="125"/>
      <c r="N155" s="125"/>
      <c r="O155" s="162"/>
    </row>
    <row r="156" spans="1:15" ht="15.75" customHeight="1" x14ac:dyDescent="0.2">
      <c r="A156" s="299" t="s">
        <v>740</v>
      </c>
      <c r="B156" s="200"/>
      <c r="C156" s="183" t="s">
        <v>3063</v>
      </c>
      <c r="D156" s="191" t="s">
        <v>754</v>
      </c>
      <c r="E156" s="352"/>
      <c r="F156" s="359">
        <v>3</v>
      </c>
      <c r="G156" s="125"/>
      <c r="H156" s="125"/>
      <c r="I156" s="125"/>
      <c r="J156" s="125"/>
      <c r="K156" s="125"/>
      <c r="L156" s="125"/>
      <c r="M156" s="125"/>
      <c r="N156" s="125"/>
      <c r="O156" s="162"/>
    </row>
    <row r="157" spans="1:15" ht="30.75" customHeight="1" x14ac:dyDescent="0.2">
      <c r="A157" s="299">
        <v>1170</v>
      </c>
      <c r="B157" s="200"/>
      <c r="C157" s="183" t="s">
        <v>3063</v>
      </c>
      <c r="D157" s="300" t="s">
        <v>3311</v>
      </c>
      <c r="E157" s="352"/>
      <c r="F157" s="359">
        <v>10</v>
      </c>
      <c r="G157" s="125"/>
      <c r="H157" s="125"/>
      <c r="I157" s="125"/>
      <c r="J157" s="125"/>
      <c r="K157" s="125"/>
      <c r="L157" s="125"/>
      <c r="M157" s="125"/>
      <c r="N157" s="125"/>
      <c r="O157" s="162"/>
    </row>
    <row r="158" spans="1:15" ht="15" customHeight="1" x14ac:dyDescent="0.2">
      <c r="A158" s="299" t="s">
        <v>2751</v>
      </c>
      <c r="B158" s="200"/>
      <c r="C158" s="354" t="s">
        <v>3063</v>
      </c>
      <c r="D158" s="300" t="s">
        <v>2949</v>
      </c>
      <c r="E158" s="353"/>
      <c r="F158" s="369" t="s">
        <v>629</v>
      </c>
      <c r="G158" s="125"/>
      <c r="H158" s="125"/>
      <c r="I158" s="125"/>
      <c r="J158" s="125"/>
      <c r="K158" s="125"/>
      <c r="L158" s="125"/>
      <c r="M158" s="125"/>
      <c r="N158" s="125"/>
      <c r="O158" s="162"/>
    </row>
    <row r="159" spans="1:15" ht="15.75" customHeight="1" x14ac:dyDescent="0.2">
      <c r="A159" s="299" t="s">
        <v>2752</v>
      </c>
      <c r="B159" s="200"/>
      <c r="C159" s="354" t="s">
        <v>3063</v>
      </c>
      <c r="D159" s="300" t="s">
        <v>2753</v>
      </c>
      <c r="E159" s="353"/>
      <c r="F159" s="369" t="s">
        <v>629</v>
      </c>
      <c r="G159" s="125"/>
      <c r="H159" s="125"/>
      <c r="I159" s="125"/>
      <c r="J159" s="125"/>
      <c r="K159" s="125"/>
      <c r="L159" s="125"/>
      <c r="M159" s="125"/>
      <c r="N159" s="125"/>
      <c r="O159" s="125"/>
    </row>
    <row r="160" spans="1:15" ht="15.75" customHeight="1" x14ac:dyDescent="0.2">
      <c r="A160" s="299" t="s">
        <v>2754</v>
      </c>
      <c r="B160" s="200"/>
      <c r="C160" s="354" t="s">
        <v>3063</v>
      </c>
      <c r="D160" s="300" t="s">
        <v>2755</v>
      </c>
      <c r="E160" s="353"/>
      <c r="F160" s="369" t="s">
        <v>629</v>
      </c>
      <c r="G160" s="125"/>
      <c r="H160" s="125"/>
      <c r="I160" s="125"/>
      <c r="J160" s="125"/>
      <c r="K160" s="125"/>
      <c r="L160" s="125"/>
      <c r="M160" s="125"/>
      <c r="N160" s="125"/>
      <c r="O160" s="125"/>
    </row>
    <row r="161" spans="1:15" ht="56.25" customHeight="1" x14ac:dyDescent="0.2">
      <c r="A161" s="198" t="s">
        <v>3250</v>
      </c>
      <c r="B161" s="203"/>
      <c r="C161" s="42" t="s">
        <v>3062</v>
      </c>
      <c r="D161" s="312" t="s">
        <v>2750</v>
      </c>
      <c r="E161" s="353"/>
      <c r="F161" s="370" t="s">
        <v>2756</v>
      </c>
      <c r="G161" s="370" t="s">
        <v>2757</v>
      </c>
      <c r="H161" s="370" t="s">
        <v>2758</v>
      </c>
      <c r="I161" s="370" t="s">
        <v>2759</v>
      </c>
      <c r="J161" s="125"/>
      <c r="K161" s="125"/>
      <c r="L161" s="125"/>
      <c r="M161" s="125"/>
      <c r="N161" s="125"/>
      <c r="O161" s="125"/>
    </row>
    <row r="162" spans="1:15" ht="15.75" customHeight="1" x14ac:dyDescent="0.2">
      <c r="A162" s="299" t="s">
        <v>2760</v>
      </c>
      <c r="B162" s="200"/>
      <c r="C162" s="354">
        <v>2</v>
      </c>
      <c r="D162" s="358" t="s">
        <v>2761</v>
      </c>
      <c r="E162" s="353"/>
      <c r="F162" s="363">
        <v>1</v>
      </c>
      <c r="G162" s="363">
        <v>1</v>
      </c>
      <c r="H162" s="363">
        <v>1</v>
      </c>
      <c r="I162" s="363">
        <v>1</v>
      </c>
      <c r="J162" s="125"/>
      <c r="K162" s="125"/>
      <c r="L162" s="125"/>
      <c r="M162" s="125"/>
      <c r="N162" s="125"/>
      <c r="O162" s="125"/>
    </row>
    <row r="163" spans="1:15" ht="15.75" customHeight="1" x14ac:dyDescent="0.2">
      <c r="A163" s="198" t="s">
        <v>3251</v>
      </c>
      <c r="B163" s="203"/>
      <c r="C163" s="42" t="s">
        <v>3062</v>
      </c>
      <c r="D163" s="27" t="s">
        <v>2750</v>
      </c>
      <c r="E163" s="41"/>
      <c r="F163" s="226" t="s">
        <v>56</v>
      </c>
      <c r="G163" s="41"/>
      <c r="I163" s="41"/>
      <c r="J163" s="41"/>
    </row>
    <row r="164" spans="1:15" ht="30" customHeight="1" x14ac:dyDescent="0.2">
      <c r="A164" s="299" t="s">
        <v>2762</v>
      </c>
      <c r="B164" s="200"/>
      <c r="C164" s="354">
        <v>2</v>
      </c>
      <c r="D164" s="358" t="s">
        <v>2763</v>
      </c>
      <c r="E164" s="353"/>
      <c r="F164" s="363">
        <v>1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31.5" customHeight="1" x14ac:dyDescent="0.2">
      <c r="A165" s="299" t="s">
        <v>2764</v>
      </c>
      <c r="B165" s="200"/>
      <c r="C165" s="354">
        <v>2</v>
      </c>
      <c r="D165" s="358" t="s">
        <v>2765</v>
      </c>
      <c r="E165" s="353"/>
      <c r="F165" s="359">
        <v>10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15" customHeight="1" x14ac:dyDescent="0.2">
      <c r="A166" s="299" t="s">
        <v>2766</v>
      </c>
      <c r="B166" s="200"/>
      <c r="C166" s="354">
        <v>2</v>
      </c>
      <c r="D166" s="358" t="s">
        <v>2767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15.75" customHeight="1" x14ac:dyDescent="0.2">
      <c r="A167" s="299" t="s">
        <v>2768</v>
      </c>
      <c r="B167" s="200"/>
      <c r="C167" s="354">
        <v>2</v>
      </c>
      <c r="D167" s="358" t="s">
        <v>2769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1:15" ht="31.5" customHeight="1" x14ac:dyDescent="0.2">
      <c r="A168" s="299" t="s">
        <v>2770</v>
      </c>
      <c r="B168" s="200"/>
      <c r="C168" s="354">
        <v>2</v>
      </c>
      <c r="D168" s="358" t="s">
        <v>2771</v>
      </c>
      <c r="E168" s="353"/>
      <c r="F168" s="363">
        <v>1</v>
      </c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1:15" ht="31.5" customHeight="1" x14ac:dyDescent="0.2">
      <c r="A169" s="299" t="s">
        <v>2772</v>
      </c>
      <c r="B169" s="200"/>
      <c r="C169" s="354">
        <v>2</v>
      </c>
      <c r="D169" s="358" t="s">
        <v>2773</v>
      </c>
      <c r="E169" s="353"/>
      <c r="F169" s="386">
        <v>100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1.5" customHeight="1" x14ac:dyDescent="0.2">
      <c r="A170" s="299" t="s">
        <v>2774</v>
      </c>
      <c r="B170" s="200"/>
      <c r="C170" s="354">
        <v>2</v>
      </c>
      <c r="D170" s="358" t="s">
        <v>2775</v>
      </c>
      <c r="E170" s="353"/>
      <c r="F170" s="386">
        <v>100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31.5" customHeight="1" x14ac:dyDescent="0.2">
      <c r="A171" s="299" t="s">
        <v>2776</v>
      </c>
      <c r="B171" s="200"/>
      <c r="C171" s="354">
        <v>2</v>
      </c>
      <c r="D171" s="358" t="s">
        <v>2777</v>
      </c>
      <c r="E171" s="353"/>
      <c r="F171" s="365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36" customHeight="1" x14ac:dyDescent="0.2">
      <c r="A172" s="198" t="s">
        <v>3252</v>
      </c>
      <c r="B172" s="203"/>
      <c r="C172" s="42" t="s">
        <v>3062</v>
      </c>
      <c r="D172" s="380" t="s">
        <v>2750</v>
      </c>
      <c r="E172" s="353"/>
      <c r="F172" s="370" t="s">
        <v>2778</v>
      </c>
      <c r="G172" s="370" t="s">
        <v>2779</v>
      </c>
      <c r="H172" s="370" t="s">
        <v>2780</v>
      </c>
      <c r="I172" s="125"/>
      <c r="J172" s="125"/>
      <c r="K172" s="125"/>
      <c r="L172" s="125"/>
      <c r="M172" s="125"/>
      <c r="N172" s="125"/>
      <c r="O172" s="125"/>
    </row>
    <row r="173" spans="1:15" ht="15.75" customHeight="1" x14ac:dyDescent="0.2">
      <c r="A173" s="299" t="s">
        <v>2781</v>
      </c>
      <c r="B173" s="200"/>
      <c r="C173" s="354">
        <v>2</v>
      </c>
      <c r="D173" s="358" t="s">
        <v>2782</v>
      </c>
      <c r="E173" s="353"/>
      <c r="F173" s="363">
        <v>1</v>
      </c>
      <c r="G173" s="363">
        <v>1</v>
      </c>
      <c r="H173" s="363">
        <v>1</v>
      </c>
      <c r="I173" s="125"/>
      <c r="J173" s="125"/>
      <c r="K173" s="125"/>
      <c r="L173" s="125"/>
      <c r="M173" s="125"/>
      <c r="N173" s="125"/>
      <c r="O173" s="125"/>
    </row>
    <row r="174" spans="1:15" ht="14.25" customHeight="1" x14ac:dyDescent="0.2">
      <c r="A174" s="354"/>
      <c r="B174" s="354"/>
      <c r="C174" s="354"/>
      <c r="D174" s="406"/>
      <c r="E174" s="353"/>
      <c r="F174" s="353"/>
      <c r="G174" s="354"/>
      <c r="H174" s="355"/>
      <c r="I174" s="356"/>
      <c r="J174" s="356"/>
      <c r="K174" s="355"/>
      <c r="L174" s="355"/>
      <c r="M174" s="355"/>
      <c r="N174" s="355"/>
      <c r="O174" s="355"/>
    </row>
    <row r="175" spans="1:15" ht="39.75" customHeight="1" x14ac:dyDescent="0.2">
      <c r="A175" s="198" t="s">
        <v>3253</v>
      </c>
      <c r="B175" s="203"/>
      <c r="C175" s="42" t="s">
        <v>3062</v>
      </c>
      <c r="D175" s="376" t="s">
        <v>2783</v>
      </c>
      <c r="E175" s="353"/>
      <c r="F175" s="366" t="s">
        <v>2784</v>
      </c>
      <c r="G175" s="366" t="s">
        <v>2785</v>
      </c>
      <c r="H175" s="366" t="s">
        <v>2786</v>
      </c>
      <c r="I175" s="366" t="s">
        <v>2787</v>
      </c>
      <c r="J175" s="125"/>
      <c r="K175" s="125"/>
      <c r="L175" s="125"/>
      <c r="M175" s="125"/>
      <c r="N175" s="125"/>
      <c r="O175" s="125"/>
    </row>
    <row r="176" spans="1:15" ht="15.75" customHeight="1" x14ac:dyDescent="0.2">
      <c r="A176" s="299" t="s">
        <v>2788</v>
      </c>
      <c r="B176" s="200"/>
      <c r="C176" s="354">
        <v>2</v>
      </c>
      <c r="D176" s="322" t="s">
        <v>2789</v>
      </c>
      <c r="E176" s="353"/>
      <c r="F176" s="359">
        <v>10</v>
      </c>
      <c r="G176" s="359">
        <v>10</v>
      </c>
      <c r="H176" s="359">
        <v>10</v>
      </c>
      <c r="I176" s="359">
        <v>10</v>
      </c>
      <c r="J176" s="125"/>
      <c r="K176" s="125"/>
      <c r="L176" s="125"/>
      <c r="M176" s="125"/>
      <c r="N176" s="125"/>
      <c r="O176" s="125"/>
    </row>
    <row r="177" spans="1:16" ht="15.75" customHeight="1" x14ac:dyDescent="0.2">
      <c r="A177" s="299" t="s">
        <v>2790</v>
      </c>
      <c r="B177" s="200"/>
      <c r="C177" s="354">
        <v>2</v>
      </c>
      <c r="D177" s="322" t="s">
        <v>2791</v>
      </c>
      <c r="E177" s="353"/>
      <c r="F177" s="359">
        <v>10</v>
      </c>
      <c r="G177" s="359">
        <v>10</v>
      </c>
      <c r="H177" s="359">
        <v>10</v>
      </c>
      <c r="I177" s="359">
        <v>10</v>
      </c>
      <c r="J177" s="125"/>
      <c r="K177" s="125"/>
      <c r="L177" s="125"/>
      <c r="M177" s="125"/>
      <c r="N177" s="125"/>
      <c r="O177" s="125"/>
    </row>
    <row r="178" spans="1:16" ht="15.75" customHeight="1" x14ac:dyDescent="0.2">
      <c r="A178" s="198" t="s">
        <v>3254</v>
      </c>
      <c r="B178" s="203"/>
      <c r="C178" s="42" t="s">
        <v>3062</v>
      </c>
      <c r="D178" s="41" t="s">
        <v>2783</v>
      </c>
      <c r="E178" s="41"/>
      <c r="F178" s="226" t="s">
        <v>56</v>
      </c>
      <c r="G178" s="41"/>
      <c r="I178" s="41"/>
      <c r="J178" s="41"/>
    </row>
    <row r="179" spans="1:16" ht="25.5" customHeight="1" x14ac:dyDescent="0.2">
      <c r="A179" s="299" t="s">
        <v>2792</v>
      </c>
      <c r="B179" s="200"/>
      <c r="C179" s="354">
        <v>2</v>
      </c>
      <c r="D179" s="358" t="s">
        <v>2793</v>
      </c>
      <c r="E179" s="353"/>
      <c r="F179" s="359">
        <v>10</v>
      </c>
      <c r="G179" s="125"/>
      <c r="H179" s="125"/>
      <c r="I179" s="125"/>
      <c r="J179" s="125"/>
      <c r="K179" s="125"/>
      <c r="L179" s="125"/>
      <c r="M179" s="125"/>
      <c r="N179" s="125"/>
      <c r="O179" s="125"/>
    </row>
    <row r="180" spans="1:16" ht="30" customHeight="1" x14ac:dyDescent="0.2">
      <c r="A180" s="299" t="s">
        <v>2794</v>
      </c>
      <c r="B180" s="200"/>
      <c r="C180" s="354">
        <v>2</v>
      </c>
      <c r="D180" s="358" t="s">
        <v>2795</v>
      </c>
      <c r="E180" s="353"/>
      <c r="F180" s="359">
        <v>10</v>
      </c>
      <c r="G180" s="125"/>
      <c r="H180" s="125"/>
      <c r="I180" s="125"/>
      <c r="J180" s="125"/>
      <c r="K180" s="125"/>
      <c r="L180" s="125"/>
      <c r="M180" s="125"/>
      <c r="N180" s="125"/>
      <c r="O180" s="125"/>
    </row>
    <row r="181" spans="1:16" ht="32.25" customHeight="1" x14ac:dyDescent="0.2">
      <c r="A181" s="299" t="s">
        <v>2796</v>
      </c>
      <c r="B181" s="200"/>
      <c r="C181" s="354">
        <v>2</v>
      </c>
      <c r="D181" s="358" t="s">
        <v>2797</v>
      </c>
      <c r="E181" s="353"/>
      <c r="F181" s="359">
        <v>10</v>
      </c>
      <c r="G181" s="125"/>
      <c r="H181" s="125"/>
      <c r="I181" s="125"/>
      <c r="J181" s="125"/>
      <c r="K181" s="125"/>
      <c r="L181" s="125"/>
      <c r="M181" s="125"/>
      <c r="N181" s="125"/>
      <c r="O181" s="125"/>
    </row>
    <row r="182" spans="1:16" ht="32.25" customHeight="1" x14ac:dyDescent="0.2">
      <c r="A182" s="299" t="s">
        <v>3312</v>
      </c>
      <c r="B182" s="200"/>
      <c r="C182" s="354">
        <v>2</v>
      </c>
      <c r="D182" s="358" t="s">
        <v>3314</v>
      </c>
      <c r="E182" s="353"/>
      <c r="F182" s="359">
        <v>10</v>
      </c>
      <c r="G182" s="125"/>
      <c r="H182" s="125"/>
      <c r="I182" s="125"/>
      <c r="J182" s="125"/>
      <c r="K182" s="125"/>
      <c r="L182" s="125"/>
      <c r="M182" s="125"/>
      <c r="N182" s="125"/>
      <c r="O182" s="125"/>
    </row>
    <row r="183" spans="1:16" ht="32.25" customHeight="1" x14ac:dyDescent="0.2">
      <c r="A183" s="299" t="s">
        <v>3313</v>
      </c>
      <c r="B183" s="200"/>
      <c r="C183" s="354">
        <v>2</v>
      </c>
      <c r="D183" s="358" t="s">
        <v>3315</v>
      </c>
      <c r="E183" s="353"/>
      <c r="F183" s="359">
        <v>10</v>
      </c>
      <c r="G183" s="125"/>
      <c r="H183" s="125"/>
      <c r="I183" s="125"/>
      <c r="J183" s="125"/>
      <c r="K183" s="125"/>
      <c r="L183" s="125"/>
      <c r="M183" s="125"/>
      <c r="N183" s="125"/>
      <c r="O183" s="125"/>
    </row>
    <row r="184" spans="1:16" ht="17.25" customHeight="1" x14ac:dyDescent="0.2">
      <c r="A184" s="299" t="s">
        <v>2798</v>
      </c>
      <c r="B184" s="200"/>
      <c r="C184" s="354">
        <v>2</v>
      </c>
      <c r="D184" s="358" t="s">
        <v>2799</v>
      </c>
      <c r="E184" s="353"/>
      <c r="F184" s="363">
        <v>1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6" ht="39.75" customHeight="1" x14ac:dyDescent="0.2">
      <c r="A185" s="299" t="s">
        <v>2800</v>
      </c>
      <c r="B185" s="200"/>
      <c r="C185" s="354">
        <v>2</v>
      </c>
      <c r="D185" s="358" t="s">
        <v>3012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6" ht="15.75" customHeight="1" x14ac:dyDescent="0.2">
      <c r="A186" s="198" t="s">
        <v>3255</v>
      </c>
      <c r="B186" s="203"/>
      <c r="C186" s="42" t="s">
        <v>3062</v>
      </c>
      <c r="D186" s="376" t="s">
        <v>2801</v>
      </c>
      <c r="E186" s="353"/>
      <c r="F186" s="226" t="s">
        <v>56</v>
      </c>
      <c r="G186" s="354"/>
      <c r="H186" s="355"/>
      <c r="I186" s="356"/>
      <c r="J186" s="356"/>
      <c r="K186" s="355"/>
      <c r="L186" s="355"/>
      <c r="M186" s="355"/>
      <c r="N186" s="355"/>
      <c r="O186" s="355"/>
    </row>
    <row r="187" spans="1:16" ht="31.5" customHeight="1" x14ac:dyDescent="0.2">
      <c r="A187" s="299" t="s">
        <v>2802</v>
      </c>
      <c r="B187" s="200"/>
      <c r="C187" s="354">
        <v>2</v>
      </c>
      <c r="D187" s="300" t="s">
        <v>2803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6" ht="31.5" customHeight="1" x14ac:dyDescent="0.2">
      <c r="A188" s="299" t="s">
        <v>2804</v>
      </c>
      <c r="B188" s="200"/>
      <c r="C188" s="354">
        <v>2</v>
      </c>
      <c r="D188" s="358" t="s">
        <v>2805</v>
      </c>
      <c r="E188" s="353"/>
      <c r="F188" s="363">
        <v>1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6" ht="31.5" customHeight="1" x14ac:dyDescent="0.2">
      <c r="A189" s="299" t="s">
        <v>2806</v>
      </c>
      <c r="B189" s="200"/>
      <c r="C189" s="354">
        <v>2</v>
      </c>
      <c r="D189" s="358" t="s">
        <v>3316</v>
      </c>
      <c r="E189" s="353"/>
      <c r="F189" s="359">
        <v>10</v>
      </c>
      <c r="G189" s="125"/>
      <c r="H189" s="125"/>
      <c r="I189" s="125"/>
      <c r="J189" s="125"/>
      <c r="K189" s="125"/>
      <c r="L189" s="125"/>
      <c r="M189" s="125"/>
      <c r="N189" s="125"/>
      <c r="O189" s="125"/>
    </row>
    <row r="190" spans="1:16" ht="31.5" customHeight="1" x14ac:dyDescent="0.2">
      <c r="A190" s="299" t="s">
        <v>2808</v>
      </c>
      <c r="B190" s="200"/>
      <c r="C190" s="354">
        <v>2</v>
      </c>
      <c r="D190" s="358" t="s">
        <v>2809</v>
      </c>
      <c r="E190" s="353"/>
      <c r="F190" s="359">
        <v>10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6" ht="31.5" customHeight="1" x14ac:dyDescent="0.2">
      <c r="A191" s="355"/>
      <c r="B191" s="355"/>
      <c r="C191" s="355"/>
      <c r="D191" s="355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/>
      <c r="P191" s="298"/>
    </row>
    <row r="192" spans="1:16" ht="15.75" customHeight="1" x14ac:dyDescent="0.2">
      <c r="A192" s="298"/>
      <c r="B192" s="298"/>
      <c r="C192" s="298"/>
      <c r="D192" s="298"/>
      <c r="E192" s="298"/>
      <c r="F192" s="298"/>
      <c r="G192" s="298"/>
      <c r="H192" s="298"/>
      <c r="I192" s="298"/>
      <c r="J192" s="298"/>
      <c r="K192" s="298"/>
      <c r="L192" s="298"/>
      <c r="M192" s="298"/>
      <c r="N192" s="298"/>
      <c r="O192" s="298"/>
      <c r="P192" s="298"/>
    </row>
    <row r="193" spans="1:16" ht="22.5" customHeight="1" x14ac:dyDescent="0.2">
      <c r="A193" s="298"/>
      <c r="B193" s="298"/>
      <c r="C193" s="298"/>
      <c r="D193" s="298"/>
      <c r="E193" s="298"/>
      <c r="F193" s="298"/>
      <c r="G193" s="298"/>
      <c r="H193" s="298"/>
      <c r="I193" s="298"/>
      <c r="J193" s="298"/>
      <c r="K193" s="298"/>
      <c r="L193" s="298"/>
      <c r="M193" s="298"/>
      <c r="N193" s="298"/>
      <c r="O193" s="298"/>
      <c r="P193" s="298"/>
    </row>
    <row r="194" spans="1:16" ht="48" customHeight="1" x14ac:dyDescent="0.2">
      <c r="A194" s="298"/>
      <c r="B194" s="298"/>
      <c r="C194" s="298"/>
      <c r="D194" s="298"/>
      <c r="E194" s="298"/>
      <c r="F194" s="298"/>
      <c r="G194" s="298"/>
      <c r="H194" s="298"/>
      <c r="I194" s="298"/>
      <c r="J194" s="298"/>
      <c r="K194" s="298"/>
      <c r="L194" s="298"/>
      <c r="M194" s="298"/>
      <c r="N194" s="298"/>
      <c r="O194" s="298"/>
      <c r="P194" s="298"/>
    </row>
    <row r="195" spans="1:16" ht="15.75" customHeight="1" x14ac:dyDescent="0.2">
      <c r="A195" s="298"/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  <c r="L195" s="298"/>
      <c r="M195" s="298"/>
      <c r="N195" s="298"/>
      <c r="O195" s="298"/>
      <c r="P195" s="298"/>
    </row>
    <row r="196" spans="1:16" ht="15.75" customHeight="1" x14ac:dyDescent="0.2">
      <c r="A196" s="298"/>
      <c r="B196" s="298"/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</row>
    <row r="197" spans="1:16" ht="15.75" customHeight="1" x14ac:dyDescent="0.2">
      <c r="A197" s="298"/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</row>
    <row r="198" spans="1:16" ht="30.75" customHeight="1" x14ac:dyDescent="0.2">
      <c r="A198" s="298"/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</row>
    <row r="199" spans="1:16" ht="15.75" customHeight="1" x14ac:dyDescent="0.2">
      <c r="A199" s="298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</row>
    <row r="200" spans="1:16" ht="15.75" customHeight="1" x14ac:dyDescent="0.2">
      <c r="A200" s="298"/>
      <c r="B200" s="298"/>
      <c r="C200" s="298"/>
      <c r="D200" s="298"/>
      <c r="E200" s="298"/>
      <c r="F200" s="298"/>
      <c r="G200" s="298"/>
      <c r="H200" s="298"/>
      <c r="I200" s="298"/>
      <c r="J200" s="298"/>
      <c r="K200" s="298"/>
      <c r="L200" s="298"/>
      <c r="M200" s="298"/>
      <c r="N200" s="298"/>
      <c r="O200" s="298"/>
      <c r="P200" s="298"/>
    </row>
    <row r="201" spans="1:16" ht="30.75" customHeight="1" x14ac:dyDescent="0.2">
      <c r="A201" s="298"/>
      <c r="B201" s="298"/>
      <c r="C201" s="298"/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</row>
    <row r="202" spans="1:16" ht="15.75" customHeight="1" x14ac:dyDescent="0.2">
      <c r="A202" s="298"/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</row>
    <row r="203" spans="1:16" ht="15.75" customHeight="1" x14ac:dyDescent="0.2">
      <c r="A203" s="298"/>
      <c r="B203" s="298"/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</row>
    <row r="204" spans="1:16" ht="30.75" customHeight="1" x14ac:dyDescent="0.2">
      <c r="A204" s="298"/>
      <c r="B204" s="298"/>
      <c r="C204" s="298"/>
      <c r="D204" s="298"/>
      <c r="E204" s="298"/>
      <c r="F204" s="298"/>
      <c r="G204" s="298"/>
      <c r="H204" s="298"/>
      <c r="I204" s="298"/>
      <c r="J204" s="298"/>
      <c r="K204" s="298"/>
      <c r="L204" s="298"/>
      <c r="M204" s="298"/>
      <c r="N204" s="298"/>
      <c r="O204" s="298"/>
      <c r="P204" s="298"/>
    </row>
    <row r="205" spans="1:16" ht="30.75" customHeight="1" x14ac:dyDescent="0.2">
      <c r="A205" s="298"/>
      <c r="B205" s="298"/>
      <c r="C205" s="298"/>
      <c r="D205" s="298"/>
      <c r="E205" s="298"/>
      <c r="F205" s="298"/>
      <c r="G205" s="298"/>
      <c r="H205" s="298"/>
      <c r="I205" s="298"/>
      <c r="J205" s="298"/>
      <c r="K205" s="298"/>
      <c r="L205" s="298"/>
      <c r="M205" s="298"/>
      <c r="N205" s="298"/>
      <c r="O205" s="298"/>
      <c r="P205" s="298"/>
    </row>
    <row r="206" spans="1:16" ht="29.25" customHeight="1" x14ac:dyDescent="0.2">
      <c r="A206" s="298"/>
      <c r="B206" s="298"/>
      <c r="C206" s="298"/>
      <c r="D206" s="298"/>
      <c r="E206" s="298"/>
      <c r="F206" s="298"/>
      <c r="G206" s="298"/>
      <c r="H206" s="298"/>
      <c r="I206" s="298"/>
      <c r="J206" s="298"/>
      <c r="K206" s="298"/>
      <c r="L206" s="298"/>
      <c r="M206" s="298"/>
      <c r="N206" s="298"/>
      <c r="O206" s="298"/>
      <c r="P206" s="298"/>
    </row>
    <row r="207" spans="1:16" ht="14.85" customHeight="1" x14ac:dyDescent="0.2">
      <c r="A207" s="298"/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298"/>
      <c r="M207" s="298"/>
      <c r="N207" s="298"/>
      <c r="O207" s="298"/>
      <c r="P207" s="298"/>
    </row>
  </sheetData>
  <sheetProtection password="F0A6" sheet="1" objects="1" scenarios="1"/>
  <mergeCells count="6">
    <mergeCell ref="D45:E45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Automaattinen_x000a_2 Manuaalinen_x000a_3 Ei monitoroida" xr:uid="{00000000-0002-0000-0A00-000000000000}">
          <x14:formula1>
            <xm:f>Valinnat!$A$38:$A$40</xm:f>
          </x14:formula1>
          <xm:sqref>F154:F156</xm:sqref>
        </x14:dataValidation>
        <x14:dataValidation type="list" allowBlank="1" showInputMessage="1" showErrorMessage="1" prompt="_x000a_1 Kyllä/Ja/Yes_x000a_0 Ei/Nej/No_x000a_" xr:uid="{00000000-0002-0000-0A00-000001000000}">
          <x14:formula1>
            <xm:f>Valinnat!$A$3:$A$4</xm:f>
          </x14:formula1>
          <xm:sqref>F187:F188 F171 F184 F82:I82 F173:H173 F67:K67 F88:F89 F91:G91 F86:G86 F101 F162:I162 F54 F84:O84 F106 F74:F75 F139:F141 F143:F144 F151:F152 F124 F93:H93 F166:F168 F164 F69:F72 F136</xm:sqref>
        </x14:dataValidation>
        <x14:dataValidation type="list" allowBlank="1" showInputMessage="1" showErrorMessage="1" prompt="1 Monitorointijärjestelmä_x000a_2 Manuaalinen seuranta_x000a_3 Ei seurata" xr:uid="{00000000-0002-0000-0A00-000002000000}">
          <x14:formula1>
            <xm:f>Valinnat!$A$43:$A$45</xm:f>
          </x14:formula1>
          <xm:sqref>F98:F99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A00-000003000000}">
          <x14:formula1>
            <xm:f>Valinnat!$A$32:$A$35</xm:f>
          </x14:formula1>
          <xm:sqref>F102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A00-000004000000}">
          <x14:formula1>
            <xm:f>Valinnat!$A$48:$A$52</xm:f>
          </x14:formula1>
          <xm:sqref>F142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">
    <pageSetUpPr fitToPage="1"/>
  </sheetPr>
  <dimension ref="A1:Q194"/>
  <sheetViews>
    <sheetView showGridLines="0" topLeftCell="A111" zoomScaleNormal="100" zoomScaleSheetLayoutView="55" workbookViewId="0">
      <selection activeCell="F139" sqref="F139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5" width="13.5703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2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RA07</v>
      </c>
      <c r="E2" s="27" t="s">
        <v>3349</v>
      </c>
      <c r="F2" s="27" t="s">
        <v>3350</v>
      </c>
      <c r="G2" s="27" t="s">
        <v>1690</v>
      </c>
      <c r="H2" s="40" t="s">
        <v>3351</v>
      </c>
    </row>
    <row r="4" spans="1:12" ht="14.85" customHeight="1" x14ac:dyDescent="0.2">
      <c r="A4" s="181" t="s">
        <v>137</v>
      </c>
      <c r="B4" s="182"/>
      <c r="C4" s="183"/>
      <c r="D4" s="183"/>
      <c r="E4" s="184"/>
      <c r="K4" s="40" t="s">
        <v>111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112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559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1814</v>
      </c>
      <c r="L9" s="451"/>
    </row>
    <row r="10" spans="1:12" ht="29.65" customHeight="1" x14ac:dyDescent="0.2">
      <c r="A10" s="456" t="s">
        <v>365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1" t="s">
        <v>1815</v>
      </c>
      <c r="E11" s="188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</v>
      </c>
      <c r="B13" s="42"/>
      <c r="C13" s="42"/>
      <c r="D13" s="183" t="s">
        <v>626</v>
      </c>
      <c r="E13" s="188"/>
      <c r="F13" s="44"/>
      <c r="G13" s="44"/>
    </row>
    <row r="14" spans="1:12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3325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623</v>
      </c>
      <c r="O19" s="227" t="s">
        <v>624</v>
      </c>
    </row>
    <row r="20" spans="1:17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3256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7"/>
      <c r="K23" s="128"/>
      <c r="L23" s="128"/>
      <c r="M23" s="128"/>
      <c r="N23" s="128"/>
      <c r="O23" s="163"/>
    </row>
    <row r="24" spans="1:17" s="43" customFormat="1" ht="15" customHeight="1" x14ac:dyDescent="0.2">
      <c r="A24" s="432" t="s">
        <v>630</v>
      </c>
      <c r="B24" s="318"/>
      <c r="C24" s="434" t="s">
        <v>3063</v>
      </c>
      <c r="D24" s="351" t="s">
        <v>3297</v>
      </c>
      <c r="E24" s="443"/>
      <c r="F24" s="168"/>
      <c r="G24" s="444">
        <v>10</v>
      </c>
      <c r="H24" s="436">
        <v>10</v>
      </c>
      <c r="I24" s="43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408</v>
      </c>
      <c r="E25" s="197"/>
      <c r="F25" s="44"/>
      <c r="H25" s="44"/>
      <c r="I25" s="44"/>
      <c r="J25" s="44"/>
      <c r="K25" s="44"/>
      <c r="L25" s="44"/>
      <c r="M25" s="44"/>
      <c r="N25" s="44"/>
    </row>
    <row r="26" spans="1:17" s="43" customFormat="1" ht="15" customHeight="1" x14ac:dyDescent="0.2">
      <c r="A26" s="198" t="s">
        <v>3258</v>
      </c>
      <c r="B26" s="203"/>
      <c r="C26" s="42" t="s">
        <v>3062</v>
      </c>
      <c r="D26" s="206" t="s">
        <v>414</v>
      </c>
      <c r="E26" s="197"/>
      <c r="F26" s="226" t="s">
        <v>56</v>
      </c>
      <c r="G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9">
        <v>100</v>
      </c>
      <c r="B27" s="200"/>
      <c r="C27" s="42" t="s">
        <v>3063</v>
      </c>
      <c r="D27" s="207" t="s">
        <v>464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3063</v>
      </c>
      <c r="D28" s="207" t="s">
        <v>465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>
        <v>120</v>
      </c>
      <c r="B29" s="200"/>
      <c r="C29" s="42" t="s">
        <v>3063</v>
      </c>
      <c r="D29" s="207" t="s">
        <v>1938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1645</v>
      </c>
      <c r="B30" s="200"/>
      <c r="C30" s="42" t="s">
        <v>3063</v>
      </c>
      <c r="D30" s="207" t="s">
        <v>1939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130</v>
      </c>
      <c r="B31" s="200"/>
      <c r="C31" s="42" t="s">
        <v>3063</v>
      </c>
      <c r="D31" s="207" t="s">
        <v>1940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3063</v>
      </c>
      <c r="D32" s="207" t="s">
        <v>468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3063</v>
      </c>
      <c r="D33" s="210" t="s">
        <v>469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3063</v>
      </c>
      <c r="D34" s="207" t="s">
        <v>641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3259</v>
      </c>
      <c r="B35" s="203"/>
      <c r="C35" s="42" t="s">
        <v>3062</v>
      </c>
      <c r="D35" s="212" t="s">
        <v>409</v>
      </c>
      <c r="E35" s="197"/>
      <c r="F35" s="226" t="s">
        <v>56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3063</v>
      </c>
      <c r="D36" s="207" t="s">
        <v>464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3063</v>
      </c>
      <c r="D37" s="207" t="s">
        <v>465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3063</v>
      </c>
      <c r="D38" s="207" t="s">
        <v>471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3063</v>
      </c>
      <c r="D39" s="207" t="s">
        <v>1647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27.75" customHeight="1" x14ac:dyDescent="0.2">
      <c r="A40" s="199" t="s">
        <v>1836</v>
      </c>
      <c r="B40" s="200"/>
      <c r="C40" s="195" t="s">
        <v>3063</v>
      </c>
      <c r="D40" s="210" t="s">
        <v>1950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7.75" customHeight="1" x14ac:dyDescent="0.2">
      <c r="A41" s="199" t="s">
        <v>2034</v>
      </c>
      <c r="B41" s="200"/>
      <c r="C41" s="195" t="s">
        <v>3063</v>
      </c>
      <c r="D41" s="210" t="s">
        <v>1951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7.75" customHeight="1" x14ac:dyDescent="0.2">
      <c r="A42" s="199" t="s">
        <v>2035</v>
      </c>
      <c r="B42" s="200"/>
      <c r="C42" s="195" t="s">
        <v>3063</v>
      </c>
      <c r="D42" s="210" t="s">
        <v>1952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3063</v>
      </c>
      <c r="D43" s="207" t="s">
        <v>473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3063</v>
      </c>
      <c r="D44" s="207" t="s">
        <v>474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8.5" customHeight="1" x14ac:dyDescent="0.2">
      <c r="A45" s="199">
        <v>300</v>
      </c>
      <c r="B45" s="200"/>
      <c r="C45" s="195" t="s">
        <v>3063</v>
      </c>
      <c r="D45" s="214" t="s">
        <v>477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310</v>
      </c>
      <c r="B46" s="200"/>
      <c r="C46" s="195" t="s">
        <v>3063</v>
      </c>
      <c r="D46" s="214" t="s">
        <v>725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320</v>
      </c>
      <c r="B47" s="200"/>
      <c r="C47" s="195" t="s">
        <v>3063</v>
      </c>
      <c r="D47" s="214" t="s">
        <v>3298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330</v>
      </c>
      <c r="B48" s="200"/>
      <c r="C48" s="195" t="s">
        <v>3063</v>
      </c>
      <c r="D48" s="459" t="s">
        <v>641</v>
      </c>
      <c r="E48" s="460"/>
      <c r="F48" s="157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15" customHeight="1" x14ac:dyDescent="0.2">
      <c r="A49" s="215"/>
      <c r="B49" s="184"/>
      <c r="C49" s="195"/>
      <c r="D49" s="214"/>
      <c r="E49" s="42"/>
      <c r="F49" s="41"/>
      <c r="G49" s="41"/>
      <c r="I49" s="41"/>
      <c r="J49" s="41"/>
    </row>
    <row r="50" spans="1:15" ht="34.15" customHeight="1" x14ac:dyDescent="0.2">
      <c r="A50" s="198" t="s">
        <v>3260</v>
      </c>
      <c r="B50" s="203"/>
      <c r="C50" s="42" t="s">
        <v>3062</v>
      </c>
      <c r="D50" s="216" t="s">
        <v>1820</v>
      </c>
      <c r="E50" s="195"/>
      <c r="F50" s="272" t="s">
        <v>53</v>
      </c>
      <c r="G50" s="272" t="s">
        <v>627</v>
      </c>
      <c r="H50" s="272" t="s">
        <v>462</v>
      </c>
      <c r="I50" s="272" t="s">
        <v>510</v>
      </c>
      <c r="J50" s="126"/>
      <c r="K50" s="122"/>
      <c r="L50" s="122"/>
      <c r="M50" s="122"/>
      <c r="N50" s="122"/>
      <c r="O50" s="161"/>
    </row>
    <row r="51" spans="1:15" ht="15" customHeight="1" x14ac:dyDescent="0.2">
      <c r="A51" s="199" t="s">
        <v>1821</v>
      </c>
      <c r="B51" s="200"/>
      <c r="C51" s="195" t="s">
        <v>3063</v>
      </c>
      <c r="D51" s="217" t="s">
        <v>557</v>
      </c>
      <c r="E51" s="195"/>
      <c r="F51" s="123">
        <v>10</v>
      </c>
      <c r="G51" s="123">
        <v>10</v>
      </c>
      <c r="H51" s="123">
        <v>10</v>
      </c>
      <c r="I51" s="123">
        <v>10</v>
      </c>
      <c r="J51" s="125"/>
      <c r="K51" s="125"/>
      <c r="L51" s="125"/>
      <c r="M51" s="125"/>
      <c r="N51" s="125"/>
      <c r="O51" s="162"/>
    </row>
    <row r="52" spans="1:15" ht="15" customHeight="1" x14ac:dyDescent="0.2">
      <c r="A52" s="198" t="s">
        <v>3261</v>
      </c>
      <c r="B52" s="203"/>
      <c r="C52" s="42" t="s">
        <v>3062</v>
      </c>
      <c r="D52" s="41" t="s">
        <v>1820</v>
      </c>
      <c r="E52" s="41"/>
      <c r="F52" s="226" t="s">
        <v>56</v>
      </c>
      <c r="G52" s="41"/>
      <c r="I52" s="41"/>
      <c r="J52" s="41"/>
    </row>
    <row r="53" spans="1:15" ht="15" customHeight="1" x14ac:dyDescent="0.2">
      <c r="A53" s="199" t="s">
        <v>1822</v>
      </c>
      <c r="B53" s="200"/>
      <c r="C53" s="195" t="s">
        <v>3063</v>
      </c>
      <c r="D53" s="217" t="s">
        <v>3326</v>
      </c>
      <c r="E53" s="195"/>
      <c r="F53" s="157">
        <v>1</v>
      </c>
      <c r="G53" s="125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1824</v>
      </c>
      <c r="B54" s="200"/>
      <c r="C54" s="195" t="s">
        <v>3063</v>
      </c>
      <c r="D54" s="217" t="s">
        <v>1823</v>
      </c>
      <c r="E54" s="195"/>
      <c r="F54" s="157">
        <v>1</v>
      </c>
      <c r="G54" s="127"/>
      <c r="H54" s="128"/>
      <c r="I54" s="128"/>
      <c r="J54" s="128"/>
      <c r="K54" s="128"/>
      <c r="L54" s="128"/>
      <c r="M54" s="128"/>
      <c r="N54" s="128"/>
      <c r="O54" s="163"/>
    </row>
    <row r="55" spans="1:15" ht="15" customHeight="1" x14ac:dyDescent="0.2">
      <c r="A55" s="215"/>
      <c r="B55" s="184"/>
      <c r="C55" s="195"/>
      <c r="D55" s="42"/>
      <c r="E55" s="195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ht="15" customHeight="1" x14ac:dyDescent="0.2">
      <c r="A56" s="198" t="s">
        <v>3262</v>
      </c>
      <c r="B56" s="203"/>
      <c r="C56" s="42" t="s">
        <v>3062</v>
      </c>
      <c r="D56" s="218" t="s">
        <v>410</v>
      </c>
      <c r="E56" s="195"/>
      <c r="F56" s="226" t="s">
        <v>56</v>
      </c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">
      <c r="A57" s="199">
        <v>640</v>
      </c>
      <c r="B57" s="200"/>
      <c r="C57" s="195" t="s">
        <v>3063</v>
      </c>
      <c r="D57" s="217" t="s">
        <v>483</v>
      </c>
      <c r="E57" s="195"/>
      <c r="F57" s="157">
        <v>10</v>
      </c>
      <c r="G57" s="122"/>
      <c r="H57" s="122"/>
      <c r="I57" s="122"/>
      <c r="J57" s="122"/>
      <c r="K57" s="122"/>
      <c r="L57" s="122"/>
      <c r="M57" s="122"/>
      <c r="N57" s="122"/>
      <c r="O57" s="161"/>
    </row>
    <row r="58" spans="1:15" ht="15" customHeight="1" x14ac:dyDescent="0.2">
      <c r="A58" s="199" t="s">
        <v>1648</v>
      </c>
      <c r="B58" s="200"/>
      <c r="C58" s="195" t="s">
        <v>3063</v>
      </c>
      <c r="D58" s="217" t="s">
        <v>1649</v>
      </c>
      <c r="E58" s="195"/>
      <c r="F58" s="157">
        <v>1</v>
      </c>
      <c r="G58" s="127"/>
      <c r="H58" s="128"/>
      <c r="I58" s="128"/>
      <c r="J58" s="128"/>
      <c r="K58" s="128"/>
      <c r="L58" s="128"/>
      <c r="M58" s="128"/>
      <c r="N58" s="128"/>
      <c r="O58" s="163"/>
    </row>
    <row r="59" spans="1:15" ht="15" customHeight="1" x14ac:dyDescent="0.2">
      <c r="A59" s="215"/>
      <c r="B59" s="184"/>
      <c r="C59" s="195"/>
      <c r="D59" s="217"/>
      <c r="E59" s="195"/>
      <c r="F59" s="448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ht="15" customHeight="1" x14ac:dyDescent="0.2">
      <c r="A60" s="417" t="s">
        <v>3327</v>
      </c>
      <c r="B60" s="195"/>
      <c r="C60" s="195" t="s">
        <v>3062</v>
      </c>
      <c r="D60" s="218" t="s">
        <v>484</v>
      </c>
      <c r="E60" s="195"/>
      <c r="F60" s="165" t="s">
        <v>627</v>
      </c>
      <c r="G60" s="165" t="s">
        <v>462</v>
      </c>
      <c r="H60" s="165" t="s">
        <v>510</v>
      </c>
      <c r="I60" s="125"/>
      <c r="J60" s="125"/>
      <c r="K60" s="125"/>
      <c r="L60" s="125"/>
      <c r="M60" s="125"/>
      <c r="N60" s="125"/>
      <c r="O60" s="162"/>
    </row>
    <row r="61" spans="1:15" ht="15" customHeight="1" x14ac:dyDescent="0.2">
      <c r="A61" s="299">
        <v>690</v>
      </c>
      <c r="B61" s="200"/>
      <c r="C61" s="183" t="s">
        <v>3063</v>
      </c>
      <c r="D61" s="351" t="s">
        <v>3303</v>
      </c>
      <c r="E61" s="195"/>
      <c r="F61" s="363">
        <v>10</v>
      </c>
      <c r="G61" s="363">
        <v>10</v>
      </c>
      <c r="H61" s="363">
        <v>10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299" t="s">
        <v>3300</v>
      </c>
      <c r="B62" s="200"/>
      <c r="C62" s="183" t="s">
        <v>3063</v>
      </c>
      <c r="D62" s="351" t="s">
        <v>3304</v>
      </c>
      <c r="E62" s="195"/>
      <c r="F62" s="363">
        <v>10</v>
      </c>
      <c r="G62" s="363">
        <v>10</v>
      </c>
      <c r="H62" s="363">
        <v>10</v>
      </c>
      <c r="I62" s="125"/>
      <c r="J62" s="125"/>
      <c r="K62" s="125"/>
      <c r="L62" s="125"/>
      <c r="M62" s="125"/>
      <c r="N62" s="125"/>
      <c r="O62" s="162"/>
    </row>
    <row r="63" spans="1:15" ht="39" customHeight="1" x14ac:dyDescent="0.2">
      <c r="A63" s="299" t="s">
        <v>3301</v>
      </c>
      <c r="B63" s="200"/>
      <c r="C63" s="183" t="s">
        <v>3063</v>
      </c>
      <c r="D63" s="394" t="s">
        <v>3305</v>
      </c>
      <c r="E63" s="195"/>
      <c r="F63" s="363">
        <v>10</v>
      </c>
      <c r="G63" s="363">
        <v>10</v>
      </c>
      <c r="H63" s="363">
        <v>10</v>
      </c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299" t="s">
        <v>3328</v>
      </c>
      <c r="B64" s="200"/>
      <c r="C64" s="183" t="s">
        <v>3063</v>
      </c>
      <c r="D64" s="351" t="s">
        <v>3329</v>
      </c>
      <c r="E64" s="195"/>
      <c r="F64" s="363">
        <v>10</v>
      </c>
      <c r="G64" s="363">
        <v>10</v>
      </c>
      <c r="H64" s="363">
        <v>10</v>
      </c>
      <c r="I64" s="125"/>
      <c r="J64" s="125"/>
      <c r="K64" s="125"/>
      <c r="L64" s="125"/>
      <c r="M64" s="125"/>
      <c r="N64" s="125"/>
      <c r="O64" s="162"/>
    </row>
    <row r="65" spans="1:15" ht="12.75" customHeight="1" x14ac:dyDescent="0.2">
      <c r="A65" s="42"/>
      <c r="B65" s="42"/>
      <c r="C65" s="187"/>
      <c r="D65" s="187"/>
      <c r="E65" s="188"/>
    </row>
    <row r="66" spans="1:15" ht="16.149999999999999" customHeight="1" x14ac:dyDescent="0.2">
      <c r="A66" s="42"/>
      <c r="B66" s="42"/>
      <c r="C66" s="187"/>
      <c r="D66" s="219" t="s">
        <v>411</v>
      </c>
      <c r="E66" s="188"/>
    </row>
    <row r="67" spans="1:15" ht="47.25" customHeight="1" x14ac:dyDescent="0.2">
      <c r="A67" s="198" t="s">
        <v>3263</v>
      </c>
      <c r="B67" s="203"/>
      <c r="C67" s="42" t="s">
        <v>3062</v>
      </c>
      <c r="D67" s="198" t="s">
        <v>486</v>
      </c>
      <c r="E67" s="188"/>
      <c r="F67" s="147" t="s">
        <v>1769</v>
      </c>
      <c r="G67" s="147" t="s">
        <v>408</v>
      </c>
      <c r="H67" s="147" t="s">
        <v>491</v>
      </c>
      <c r="I67" s="147" t="s">
        <v>492</v>
      </c>
      <c r="J67" s="147" t="s">
        <v>410</v>
      </c>
      <c r="K67" s="147" t="s">
        <v>652</v>
      </c>
      <c r="L67" s="126"/>
      <c r="M67" s="122"/>
      <c r="N67" s="122"/>
      <c r="O67" s="161"/>
    </row>
    <row r="68" spans="1:15" ht="15" customHeight="1" x14ac:dyDescent="0.2">
      <c r="A68" s="199">
        <v>710</v>
      </c>
      <c r="B68" s="200"/>
      <c r="C68" s="187" t="s">
        <v>3063</v>
      </c>
      <c r="D68" s="201" t="s">
        <v>1770</v>
      </c>
      <c r="E68" s="188"/>
      <c r="F68" s="157">
        <v>1</v>
      </c>
      <c r="G68" s="157">
        <v>1</v>
      </c>
      <c r="H68" s="157">
        <v>1</v>
      </c>
      <c r="I68" s="157">
        <v>1</v>
      </c>
      <c r="J68" s="157">
        <v>1</v>
      </c>
      <c r="K68" s="157">
        <v>1</v>
      </c>
      <c r="L68" s="125"/>
      <c r="M68" s="125"/>
      <c r="N68" s="125"/>
      <c r="O68" s="162"/>
    </row>
    <row r="69" spans="1:15" ht="15" customHeight="1" x14ac:dyDescent="0.2">
      <c r="A69" s="198" t="s">
        <v>3264</v>
      </c>
      <c r="B69" s="203"/>
      <c r="C69" s="42" t="s">
        <v>3062</v>
      </c>
      <c r="D69" s="41" t="s">
        <v>486</v>
      </c>
      <c r="E69" s="41"/>
      <c r="F69" s="226" t="s">
        <v>56</v>
      </c>
      <c r="G69" s="41"/>
      <c r="I69" s="41"/>
      <c r="J69" s="41"/>
    </row>
    <row r="70" spans="1:15" ht="37.15" customHeight="1" x14ac:dyDescent="0.2">
      <c r="A70" s="199">
        <v>720</v>
      </c>
      <c r="B70" s="200"/>
      <c r="C70" s="187" t="s">
        <v>3063</v>
      </c>
      <c r="D70" s="220" t="s">
        <v>1651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29.25" customHeight="1" x14ac:dyDescent="0.2">
      <c r="A71" s="199">
        <v>730</v>
      </c>
      <c r="B71" s="200"/>
      <c r="C71" s="187" t="s">
        <v>3063</v>
      </c>
      <c r="D71" s="220" t="s">
        <v>1652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25.9" customHeight="1" x14ac:dyDescent="0.2">
      <c r="A72" s="199" t="s">
        <v>1812</v>
      </c>
      <c r="B72" s="200"/>
      <c r="C72" s="187" t="s">
        <v>3063</v>
      </c>
      <c r="D72" s="220" t="s">
        <v>1771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25.15" customHeight="1" x14ac:dyDescent="0.2">
      <c r="A73" s="199" t="s">
        <v>1773</v>
      </c>
      <c r="B73" s="200"/>
      <c r="C73" s="187" t="s">
        <v>3063</v>
      </c>
      <c r="D73" s="220" t="s">
        <v>1772</v>
      </c>
      <c r="E73" s="188"/>
      <c r="F73" s="157">
        <v>1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25.15" customHeight="1" x14ac:dyDescent="0.2">
      <c r="A74" s="299" t="s">
        <v>3307</v>
      </c>
      <c r="B74" s="200"/>
      <c r="C74" s="183" t="s">
        <v>3063</v>
      </c>
      <c r="D74" s="394" t="s">
        <v>3308</v>
      </c>
      <c r="E74" s="184"/>
      <c r="F74" s="291">
        <v>10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9.25" customHeight="1" x14ac:dyDescent="0.2">
      <c r="A75" s="199">
        <v>760</v>
      </c>
      <c r="B75" s="200"/>
      <c r="C75" s="187" t="s">
        <v>3063</v>
      </c>
      <c r="D75" s="220" t="s">
        <v>1653</v>
      </c>
      <c r="E75" s="188"/>
      <c r="F75" s="157">
        <v>1</v>
      </c>
      <c r="G75" s="125"/>
      <c r="H75" s="125"/>
      <c r="I75" s="125"/>
      <c r="J75" s="125"/>
      <c r="K75" s="125"/>
      <c r="L75" s="125"/>
      <c r="M75" s="125"/>
      <c r="N75" s="125"/>
      <c r="O75" s="162"/>
    </row>
    <row r="76" spans="1:15" ht="28.5" customHeight="1" x14ac:dyDescent="0.2">
      <c r="A76" s="199" t="s">
        <v>1965</v>
      </c>
      <c r="B76" s="200"/>
      <c r="C76" s="187" t="s">
        <v>3063</v>
      </c>
      <c r="D76" s="284" t="s">
        <v>1966</v>
      </c>
      <c r="E76" s="188"/>
      <c r="F76" s="157">
        <v>1</v>
      </c>
      <c r="G76" s="128"/>
      <c r="H76" s="128"/>
      <c r="I76" s="128"/>
      <c r="J76" s="128"/>
      <c r="K76" s="128"/>
      <c r="L76" s="128"/>
      <c r="M76" s="128"/>
      <c r="N76" s="128"/>
      <c r="O76" s="163"/>
    </row>
    <row r="77" spans="1:15" ht="18.75" customHeight="1" x14ac:dyDescent="0.2">
      <c r="A77" s="198" t="s">
        <v>3265</v>
      </c>
      <c r="B77" s="203"/>
      <c r="C77" s="42" t="s">
        <v>3062</v>
      </c>
      <c r="D77" s="198" t="s">
        <v>413</v>
      </c>
      <c r="E77" s="188"/>
      <c r="F77" s="226" t="s">
        <v>56</v>
      </c>
    </row>
    <row r="78" spans="1:15" ht="18.75" customHeight="1" x14ac:dyDescent="0.2">
      <c r="A78" s="199" t="s">
        <v>1974</v>
      </c>
      <c r="B78" s="200"/>
      <c r="C78" s="187" t="s">
        <v>3063</v>
      </c>
      <c r="D78" s="201" t="s">
        <v>1972</v>
      </c>
      <c r="E78" s="188"/>
      <c r="F78" s="291">
        <v>10</v>
      </c>
      <c r="G78" s="126"/>
      <c r="H78" s="122"/>
      <c r="I78" s="122"/>
      <c r="J78" s="122"/>
      <c r="K78" s="122"/>
      <c r="L78" s="122"/>
      <c r="M78" s="122"/>
      <c r="N78" s="122"/>
      <c r="O78" s="161"/>
    </row>
    <row r="79" spans="1:15" ht="18.75" customHeight="1" x14ac:dyDescent="0.2">
      <c r="A79" s="199" t="s">
        <v>1975</v>
      </c>
      <c r="B79" s="200"/>
      <c r="C79" s="187" t="s">
        <v>3063</v>
      </c>
      <c r="D79" s="201" t="s">
        <v>1973</v>
      </c>
      <c r="E79" s="188"/>
      <c r="F79" s="291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199" t="s">
        <v>1815</v>
      </c>
      <c r="B80" s="200"/>
      <c r="C80" s="187" t="s">
        <v>3063</v>
      </c>
      <c r="D80" s="220" t="s">
        <v>2022</v>
      </c>
      <c r="E80" s="188"/>
      <c r="F80" s="291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 t="s">
        <v>2026</v>
      </c>
      <c r="B81" s="200"/>
      <c r="C81" s="187" t="s">
        <v>3063</v>
      </c>
      <c r="D81" s="220" t="s">
        <v>2025</v>
      </c>
      <c r="E81" s="188"/>
      <c r="F81" s="289">
        <v>10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62.25" customHeight="1" x14ac:dyDescent="0.2">
      <c r="A82" s="198" t="s">
        <v>3257</v>
      </c>
      <c r="B82" s="203"/>
      <c r="C82" s="42" t="s">
        <v>3062</v>
      </c>
      <c r="D82" s="421" t="s">
        <v>413</v>
      </c>
      <c r="E82" s="188"/>
      <c r="F82" s="165" t="s">
        <v>1988</v>
      </c>
      <c r="G82" s="165" t="s">
        <v>1986</v>
      </c>
      <c r="H82" s="165" t="s">
        <v>1985</v>
      </c>
      <c r="I82" s="166" t="s">
        <v>1987</v>
      </c>
      <c r="J82" s="125"/>
      <c r="K82" s="125"/>
      <c r="L82" s="125"/>
      <c r="M82" s="125"/>
      <c r="N82" s="125"/>
      <c r="O82" s="162"/>
    </row>
    <row r="83" spans="1:15" ht="16.5" customHeight="1" x14ac:dyDescent="0.2">
      <c r="A83" s="199" t="s">
        <v>1976</v>
      </c>
      <c r="B83" s="200"/>
      <c r="C83" s="187" t="s">
        <v>3063</v>
      </c>
      <c r="D83" s="220" t="s">
        <v>1977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48" customHeight="1" x14ac:dyDescent="0.2">
      <c r="A84" s="198" t="s">
        <v>3266</v>
      </c>
      <c r="B84" s="203"/>
      <c r="C84" s="42" t="s">
        <v>3062</v>
      </c>
      <c r="D84" s="421" t="s">
        <v>413</v>
      </c>
      <c r="E84" s="188"/>
      <c r="F84" s="165" t="s">
        <v>2001</v>
      </c>
      <c r="G84" s="165" t="s">
        <v>1996</v>
      </c>
      <c r="H84" s="165" t="s">
        <v>542</v>
      </c>
      <c r="I84" s="166" t="s">
        <v>1997</v>
      </c>
      <c r="J84" s="166" t="s">
        <v>1998</v>
      </c>
      <c r="K84" s="166" t="s">
        <v>1999</v>
      </c>
      <c r="L84" s="166" t="s">
        <v>543</v>
      </c>
      <c r="M84" s="166" t="s">
        <v>544</v>
      </c>
      <c r="N84" s="292" t="s">
        <v>2000</v>
      </c>
      <c r="O84" s="292" t="s">
        <v>530</v>
      </c>
    </row>
    <row r="85" spans="1:15" ht="15" customHeight="1" x14ac:dyDescent="0.2">
      <c r="A85" s="199" t="s">
        <v>1978</v>
      </c>
      <c r="B85" s="200"/>
      <c r="C85" s="187" t="s">
        <v>3063</v>
      </c>
      <c r="D85" s="220" t="s">
        <v>1979</v>
      </c>
      <c r="E85" s="188"/>
      <c r="F85" s="157">
        <v>1</v>
      </c>
      <c r="G85" s="157">
        <v>1</v>
      </c>
      <c r="H85" s="157">
        <v>1</v>
      </c>
      <c r="I85" s="157">
        <v>1</v>
      </c>
      <c r="J85" s="157">
        <v>1</v>
      </c>
      <c r="K85" s="157">
        <v>1</v>
      </c>
      <c r="L85" s="157">
        <v>1</v>
      </c>
      <c r="M85" s="157">
        <v>1</v>
      </c>
      <c r="N85" s="157">
        <v>1</v>
      </c>
      <c r="O85" s="157">
        <v>1</v>
      </c>
    </row>
    <row r="86" spans="1:15" ht="15" customHeight="1" x14ac:dyDescent="0.2">
      <c r="A86" s="198" t="s">
        <v>3267</v>
      </c>
      <c r="B86" s="203"/>
      <c r="C86" s="42" t="s">
        <v>3062</v>
      </c>
      <c r="D86" s="421" t="s">
        <v>413</v>
      </c>
      <c r="E86" s="188"/>
      <c r="F86" s="154" t="s">
        <v>785</v>
      </c>
      <c r="G86" s="154" t="s">
        <v>784</v>
      </c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>
        <v>820</v>
      </c>
      <c r="B87" s="200"/>
      <c r="C87" s="187" t="s">
        <v>3063</v>
      </c>
      <c r="D87" s="220" t="s">
        <v>2016</v>
      </c>
      <c r="E87" s="188"/>
      <c r="F87" s="157">
        <v>1</v>
      </c>
      <c r="G87" s="157">
        <v>1</v>
      </c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8" t="s">
        <v>3268</v>
      </c>
      <c r="B88" s="203"/>
      <c r="C88" s="42" t="s">
        <v>3062</v>
      </c>
      <c r="D88" s="421" t="s">
        <v>413</v>
      </c>
      <c r="E88" s="41"/>
      <c r="F88" s="226" t="s">
        <v>56</v>
      </c>
      <c r="G88" s="41"/>
      <c r="I88" s="41"/>
      <c r="J88" s="41"/>
    </row>
    <row r="89" spans="1:15" ht="27" customHeight="1" x14ac:dyDescent="0.2">
      <c r="A89" s="199" t="s">
        <v>663</v>
      </c>
      <c r="B89" s="200"/>
      <c r="C89" s="187" t="s">
        <v>3063</v>
      </c>
      <c r="D89" s="201" t="s">
        <v>664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15" customHeight="1" x14ac:dyDescent="0.2">
      <c r="A90" s="199">
        <v>840</v>
      </c>
      <c r="B90" s="200"/>
      <c r="C90" s="187" t="s">
        <v>3063</v>
      </c>
      <c r="D90" s="201" t="s">
        <v>1655</v>
      </c>
      <c r="E90" s="188"/>
      <c r="F90" s="157">
        <v>1</v>
      </c>
      <c r="G90" s="124"/>
      <c r="H90" s="125"/>
      <c r="I90" s="125"/>
      <c r="J90" s="125"/>
      <c r="K90" s="125"/>
      <c r="L90" s="125"/>
      <c r="M90" s="125"/>
      <c r="N90" s="125"/>
      <c r="O90" s="162"/>
    </row>
    <row r="91" spans="1:15" ht="36" customHeight="1" x14ac:dyDescent="0.2">
      <c r="A91" s="198" t="s">
        <v>3269</v>
      </c>
      <c r="B91" s="203"/>
      <c r="C91" s="42" t="s">
        <v>3062</v>
      </c>
      <c r="D91" s="421" t="s">
        <v>413</v>
      </c>
      <c r="E91" s="188"/>
      <c r="F91" s="154" t="s">
        <v>1656</v>
      </c>
      <c r="G91" s="154" t="s">
        <v>1657</v>
      </c>
      <c r="H91" s="125"/>
      <c r="I91" s="125"/>
      <c r="J91" s="125"/>
      <c r="K91" s="125"/>
      <c r="L91" s="125"/>
      <c r="M91" s="125"/>
      <c r="N91" s="125"/>
      <c r="O91" s="162"/>
    </row>
    <row r="92" spans="1:15" ht="15" customHeight="1" x14ac:dyDescent="0.2">
      <c r="A92" s="199">
        <v>860</v>
      </c>
      <c r="B92" s="200"/>
      <c r="C92" s="187" t="s">
        <v>3063</v>
      </c>
      <c r="D92" s="201" t="s">
        <v>666</v>
      </c>
      <c r="E92" s="188"/>
      <c r="F92" s="157">
        <v>1</v>
      </c>
      <c r="G92" s="157">
        <v>1</v>
      </c>
      <c r="H92" s="125"/>
      <c r="I92" s="125"/>
      <c r="J92" s="125"/>
      <c r="K92" s="125"/>
      <c r="L92" s="125"/>
      <c r="M92" s="125"/>
      <c r="N92" s="125"/>
      <c r="O92" s="162"/>
    </row>
    <row r="93" spans="1:15" ht="39" customHeight="1" x14ac:dyDescent="0.2">
      <c r="A93" s="198" t="s">
        <v>3270</v>
      </c>
      <c r="B93" s="203"/>
      <c r="C93" s="42" t="s">
        <v>3062</v>
      </c>
      <c r="D93" s="421" t="s">
        <v>413</v>
      </c>
      <c r="E93" s="188"/>
      <c r="F93" s="154" t="s">
        <v>502</v>
      </c>
      <c r="G93" s="154" t="s">
        <v>503</v>
      </c>
      <c r="H93" s="154" t="s">
        <v>668</v>
      </c>
      <c r="I93" s="125"/>
      <c r="J93" s="125"/>
      <c r="K93" s="125"/>
      <c r="L93" s="125"/>
      <c r="M93" s="125"/>
      <c r="N93" s="125"/>
      <c r="O93" s="162"/>
    </row>
    <row r="94" spans="1:15" ht="47.45" customHeight="1" x14ac:dyDescent="0.2">
      <c r="A94" s="199">
        <v>870</v>
      </c>
      <c r="B94" s="200"/>
      <c r="C94" s="187" t="s">
        <v>3063</v>
      </c>
      <c r="D94" s="201" t="s">
        <v>667</v>
      </c>
      <c r="E94" s="188"/>
      <c r="F94" s="157">
        <v>1</v>
      </c>
      <c r="G94" s="157">
        <v>1</v>
      </c>
      <c r="H94" s="157">
        <v>1</v>
      </c>
      <c r="I94" s="127"/>
      <c r="J94" s="128"/>
      <c r="K94" s="128"/>
      <c r="L94" s="128"/>
      <c r="M94" s="128"/>
      <c r="N94" s="128"/>
      <c r="O94" s="163"/>
    </row>
    <row r="95" spans="1:15" ht="28.5" customHeight="1" x14ac:dyDescent="0.2">
      <c r="A95" s="215"/>
      <c r="B95" s="184"/>
      <c r="C95" s="187"/>
      <c r="D95" s="198" t="s">
        <v>426</v>
      </c>
      <c r="E95" s="188"/>
      <c r="F95" s="249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5" ht="60" customHeight="1" x14ac:dyDescent="0.2">
      <c r="A96" s="198" t="s">
        <v>3271</v>
      </c>
      <c r="B96" s="203"/>
      <c r="C96" s="42" t="s">
        <v>3062</v>
      </c>
      <c r="D96" s="198" t="s">
        <v>669</v>
      </c>
      <c r="E96" s="188"/>
      <c r="F96" s="154" t="s">
        <v>1899</v>
      </c>
      <c r="G96" s="154" t="s">
        <v>1838</v>
      </c>
      <c r="H96" s="125"/>
      <c r="I96" s="125"/>
      <c r="J96" s="125"/>
      <c r="K96" s="125"/>
      <c r="L96" s="125"/>
      <c r="M96" s="125"/>
      <c r="N96" s="125"/>
      <c r="O96" s="125"/>
    </row>
    <row r="97" spans="1:15" ht="27" customHeight="1" x14ac:dyDescent="0.2">
      <c r="A97" s="199" t="s">
        <v>1827</v>
      </c>
      <c r="B97" s="200"/>
      <c r="C97" s="187" t="s">
        <v>3063</v>
      </c>
      <c r="D97" s="220" t="s">
        <v>3330</v>
      </c>
      <c r="E97" s="188"/>
      <c r="F97" s="157">
        <v>1</v>
      </c>
      <c r="G97" s="157">
        <v>1</v>
      </c>
      <c r="H97" s="122"/>
      <c r="I97" s="122"/>
      <c r="J97" s="122"/>
      <c r="K97" s="122"/>
      <c r="L97" s="122"/>
      <c r="M97" s="122"/>
      <c r="N97" s="122"/>
      <c r="O97" s="161"/>
    </row>
    <row r="98" spans="1:15" ht="27" customHeight="1" x14ac:dyDescent="0.2">
      <c r="A98" s="198" t="s">
        <v>3272</v>
      </c>
      <c r="B98" s="203"/>
      <c r="C98" s="42" t="s">
        <v>3062</v>
      </c>
      <c r="D98" s="41" t="s">
        <v>669</v>
      </c>
      <c r="E98" s="41"/>
      <c r="F98" s="226" t="s">
        <v>56</v>
      </c>
      <c r="G98" s="41"/>
      <c r="I98" s="41"/>
      <c r="J98" s="41"/>
    </row>
    <row r="99" spans="1:15" ht="30" customHeight="1" x14ac:dyDescent="0.2">
      <c r="A99" s="199" t="s">
        <v>1828</v>
      </c>
      <c r="B99" s="200"/>
      <c r="C99" s="187" t="s">
        <v>3063</v>
      </c>
      <c r="D99" s="220" t="s">
        <v>728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732</v>
      </c>
      <c r="B100" s="200"/>
      <c r="C100" s="223" t="s">
        <v>3063</v>
      </c>
      <c r="D100" s="201" t="s">
        <v>670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990</v>
      </c>
      <c r="B101" s="200"/>
      <c r="C101" s="223" t="s">
        <v>3063</v>
      </c>
      <c r="D101" s="201" t="s">
        <v>1658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3063</v>
      </c>
      <c r="D102" s="201" t="s">
        <v>677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0.25" customHeight="1" x14ac:dyDescent="0.2">
      <c r="A103" s="198"/>
      <c r="B103" s="203"/>
      <c r="C103" s="42"/>
      <c r="D103" s="225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15" customHeight="1" x14ac:dyDescent="0.2">
      <c r="A104" s="199">
        <v>1050</v>
      </c>
      <c r="B104" s="200"/>
      <c r="C104" s="187" t="s">
        <v>3063</v>
      </c>
      <c r="D104" s="201" t="s">
        <v>678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25.9" customHeight="1" x14ac:dyDescent="0.2">
      <c r="A105" s="199">
        <v>1060</v>
      </c>
      <c r="B105" s="200"/>
      <c r="C105" s="187" t="s">
        <v>3063</v>
      </c>
      <c r="D105" s="220" t="s">
        <v>679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9" customHeight="1" x14ac:dyDescent="0.2">
      <c r="A106" s="199">
        <v>1070</v>
      </c>
      <c r="B106" s="200"/>
      <c r="C106" s="187" t="s">
        <v>3063</v>
      </c>
      <c r="D106" s="201" t="s">
        <v>744</v>
      </c>
      <c r="E106" s="225"/>
      <c r="F106" s="157">
        <v>1</v>
      </c>
      <c r="G106" s="127"/>
      <c r="H106" s="125"/>
      <c r="I106" s="125"/>
      <c r="J106" s="125"/>
      <c r="K106" s="125"/>
      <c r="L106" s="125"/>
      <c r="M106" s="125"/>
      <c r="N106" s="125"/>
      <c r="O106" s="162"/>
    </row>
    <row r="107" spans="1:15" ht="26.25" customHeight="1" x14ac:dyDescent="0.2">
      <c r="A107" s="198" t="s">
        <v>3273</v>
      </c>
      <c r="B107" s="203"/>
      <c r="C107" s="42" t="s">
        <v>3062</v>
      </c>
      <c r="D107" s="225" t="s">
        <v>669</v>
      </c>
      <c r="E107" s="225"/>
      <c r="F107" s="275" t="s">
        <v>1830</v>
      </c>
      <c r="G107" s="275" t="s">
        <v>1831</v>
      </c>
      <c r="H107" s="125"/>
      <c r="I107" s="125"/>
      <c r="J107" s="125"/>
      <c r="K107" s="125"/>
      <c r="L107" s="125"/>
      <c r="M107" s="125"/>
      <c r="N107" s="125"/>
      <c r="O107" s="162"/>
    </row>
    <row r="108" spans="1:15" ht="27" customHeight="1" x14ac:dyDescent="0.2">
      <c r="A108" s="199" t="s">
        <v>1829</v>
      </c>
      <c r="B108" s="200"/>
      <c r="C108" s="187" t="s">
        <v>3063</v>
      </c>
      <c r="D108" s="220" t="s">
        <v>1900</v>
      </c>
      <c r="E108" s="225"/>
      <c r="F108" s="158">
        <v>10</v>
      </c>
      <c r="G108" s="158">
        <v>10</v>
      </c>
      <c r="H108" s="127"/>
      <c r="I108" s="128"/>
      <c r="J108" s="128"/>
      <c r="K108" s="128"/>
      <c r="L108" s="128"/>
      <c r="M108" s="128"/>
      <c r="N108" s="128"/>
      <c r="O108" s="163"/>
    </row>
    <row r="109" spans="1:15" ht="27.75" customHeight="1" x14ac:dyDescent="0.25">
      <c r="A109" s="351"/>
      <c r="B109" s="351"/>
      <c r="C109" s="351"/>
      <c r="D109" s="280" t="s">
        <v>431</v>
      </c>
      <c r="E109" s="352"/>
      <c r="F109" s="353"/>
      <c r="G109" s="354"/>
      <c r="H109" s="355"/>
      <c r="I109" s="356"/>
      <c r="J109" s="356"/>
      <c r="K109" s="355"/>
      <c r="L109" s="355"/>
      <c r="M109" s="355"/>
      <c r="N109" s="355"/>
      <c r="O109" s="355"/>
    </row>
    <row r="110" spans="1:15" ht="15" customHeight="1" x14ac:dyDescent="0.2">
      <c r="A110" s="198" t="s">
        <v>3274</v>
      </c>
      <c r="B110" s="203"/>
      <c r="C110" s="42" t="s">
        <v>3062</v>
      </c>
      <c r="D110" s="379" t="s">
        <v>414</v>
      </c>
      <c r="E110" s="353"/>
      <c r="F110" s="226" t="s">
        <v>56</v>
      </c>
      <c r="G110" s="354"/>
      <c r="H110" s="355"/>
      <c r="I110" s="356"/>
      <c r="J110" s="356"/>
      <c r="K110" s="355"/>
      <c r="L110" s="355"/>
      <c r="M110" s="355"/>
      <c r="N110" s="355"/>
      <c r="O110" s="355"/>
    </row>
    <row r="111" spans="1:15" ht="15" customHeight="1" x14ac:dyDescent="0.2">
      <c r="A111" s="299" t="s">
        <v>2673</v>
      </c>
      <c r="B111" s="200"/>
      <c r="C111" s="354">
        <v>2</v>
      </c>
      <c r="D111" s="358" t="s">
        <v>2674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2675</v>
      </c>
      <c r="B112" s="200"/>
      <c r="C112" s="354">
        <v>2</v>
      </c>
      <c r="D112" s="358" t="s">
        <v>2676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5" customHeight="1" x14ac:dyDescent="0.2">
      <c r="A113" s="299" t="s">
        <v>2677</v>
      </c>
      <c r="B113" s="200"/>
      <c r="C113" s="354">
        <v>2</v>
      </c>
      <c r="D113" s="358" t="s">
        <v>2691</v>
      </c>
      <c r="E113" s="353"/>
      <c r="F113" s="359">
        <v>10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15" customHeight="1" x14ac:dyDescent="0.2">
      <c r="A114" s="299" t="s">
        <v>2678</v>
      </c>
      <c r="B114" s="200"/>
      <c r="C114" s="354">
        <v>2</v>
      </c>
      <c r="D114" s="358" t="s">
        <v>2693</v>
      </c>
      <c r="E114" s="353"/>
      <c r="F114" s="359">
        <v>1000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198" t="s">
        <v>3275</v>
      </c>
      <c r="B115" s="203"/>
      <c r="C115" s="42" t="s">
        <v>3062</v>
      </c>
      <c r="D115" s="361" t="s">
        <v>414</v>
      </c>
      <c r="E115" s="353"/>
      <c r="F115" s="165" t="s">
        <v>2940</v>
      </c>
      <c r="G115" s="165" t="s">
        <v>2680</v>
      </c>
      <c r="H115" s="165" t="s">
        <v>2681</v>
      </c>
      <c r="I115" s="360" t="s">
        <v>2682</v>
      </c>
      <c r="J115" s="360" t="s">
        <v>419</v>
      </c>
      <c r="K115" s="125"/>
      <c r="L115" s="125"/>
      <c r="M115" s="125"/>
      <c r="N115" s="125"/>
      <c r="O115" s="125"/>
    </row>
    <row r="116" spans="1:15" ht="15" customHeight="1" x14ac:dyDescent="0.2">
      <c r="A116" s="299" t="s">
        <v>2683</v>
      </c>
      <c r="B116" s="200"/>
      <c r="C116" s="354">
        <v>2</v>
      </c>
      <c r="D116" s="358" t="s">
        <v>2684</v>
      </c>
      <c r="E116" s="353"/>
      <c r="F116" s="359">
        <v>10</v>
      </c>
      <c r="G116" s="359">
        <v>10</v>
      </c>
      <c r="H116" s="359">
        <v>10</v>
      </c>
      <c r="I116" s="359">
        <v>10</v>
      </c>
      <c r="J116" s="359">
        <v>10</v>
      </c>
      <c r="K116" s="125"/>
      <c r="L116" s="125"/>
      <c r="M116" s="125"/>
      <c r="N116" s="125"/>
      <c r="O116" s="125"/>
    </row>
    <row r="117" spans="1:15" ht="15" customHeight="1" x14ac:dyDescent="0.2">
      <c r="A117" s="198" t="s">
        <v>3276</v>
      </c>
      <c r="B117" s="203"/>
      <c r="C117" s="42" t="s">
        <v>3062</v>
      </c>
      <c r="D117" s="41" t="s">
        <v>414</v>
      </c>
      <c r="E117" s="41"/>
      <c r="F117" s="226" t="s">
        <v>56</v>
      </c>
      <c r="G117" s="41"/>
      <c r="I117" s="41"/>
      <c r="J117" s="41"/>
    </row>
    <row r="118" spans="1:15" ht="15" customHeight="1" x14ac:dyDescent="0.2">
      <c r="A118" s="299" t="s">
        <v>2814</v>
      </c>
      <c r="B118" s="200"/>
      <c r="C118" s="354">
        <v>2</v>
      </c>
      <c r="D118" s="361" t="s">
        <v>2815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" customHeight="1" x14ac:dyDescent="0.2">
      <c r="A119" s="198" t="s">
        <v>3277</v>
      </c>
      <c r="B119" s="203"/>
      <c r="C119" s="42" t="s">
        <v>3062</v>
      </c>
      <c r="D119" s="357" t="s">
        <v>409</v>
      </c>
      <c r="E119" s="353"/>
      <c r="F119" s="226" t="s">
        <v>56</v>
      </c>
      <c r="G119" s="354"/>
      <c r="H119" s="355"/>
      <c r="I119" s="356"/>
      <c r="J119" s="356"/>
      <c r="K119" s="355"/>
      <c r="L119" s="355"/>
      <c r="M119" s="355"/>
      <c r="N119" s="355"/>
      <c r="O119" s="355"/>
    </row>
    <row r="120" spans="1:15" ht="15" customHeight="1" x14ac:dyDescent="0.2">
      <c r="A120" s="299" t="s">
        <v>2688</v>
      </c>
      <c r="B120" s="200"/>
      <c r="C120" s="354">
        <v>2</v>
      </c>
      <c r="D120" s="358" t="s">
        <v>2674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" customHeight="1" x14ac:dyDescent="0.2">
      <c r="A121" s="299" t="s">
        <v>2689</v>
      </c>
      <c r="B121" s="200"/>
      <c r="C121" s="354">
        <v>2</v>
      </c>
      <c r="D121" s="358" t="s">
        <v>2676</v>
      </c>
      <c r="E121" s="353"/>
      <c r="F121" s="359">
        <v>1000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15" customHeight="1" x14ac:dyDescent="0.2">
      <c r="A122" s="299" t="s">
        <v>2690</v>
      </c>
      <c r="B122" s="200"/>
      <c r="C122" s="354">
        <v>2</v>
      </c>
      <c r="D122" s="358" t="s">
        <v>2691</v>
      </c>
      <c r="E122" s="353"/>
      <c r="F122" s="359">
        <v>10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15" customHeight="1" x14ac:dyDescent="0.2">
      <c r="A123" s="299" t="s">
        <v>2692</v>
      </c>
      <c r="B123" s="200"/>
      <c r="C123" s="354">
        <v>2</v>
      </c>
      <c r="D123" s="358" t="s">
        <v>2693</v>
      </c>
      <c r="E123" s="353"/>
      <c r="F123" s="359">
        <v>1000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5" customHeight="1" x14ac:dyDescent="0.2">
      <c r="A124" s="299" t="s">
        <v>2694</v>
      </c>
      <c r="B124" s="200"/>
      <c r="C124" s="354">
        <v>2</v>
      </c>
      <c r="D124" s="361" t="s">
        <v>2695</v>
      </c>
      <c r="E124" s="353"/>
      <c r="F124" s="359">
        <v>10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" customHeight="1" x14ac:dyDescent="0.2">
      <c r="A125" s="198" t="s">
        <v>3278</v>
      </c>
      <c r="B125" s="203"/>
      <c r="C125" s="42" t="s">
        <v>3062</v>
      </c>
      <c r="D125" s="361" t="s">
        <v>409</v>
      </c>
      <c r="E125" s="353"/>
      <c r="F125" s="362" t="s">
        <v>2940</v>
      </c>
      <c r="G125" s="165" t="s">
        <v>2680</v>
      </c>
      <c r="H125" s="165" t="s">
        <v>2681</v>
      </c>
      <c r="I125" s="360" t="s">
        <v>2682</v>
      </c>
      <c r="J125" s="411" t="s">
        <v>419</v>
      </c>
      <c r="K125" s="125"/>
      <c r="L125" s="125"/>
      <c r="M125" s="125"/>
      <c r="N125" s="125"/>
      <c r="O125" s="125"/>
    </row>
    <row r="126" spans="1:15" ht="29.25" customHeight="1" x14ac:dyDescent="0.2">
      <c r="A126" s="299" t="s">
        <v>2696</v>
      </c>
      <c r="B126" s="200"/>
      <c r="C126" s="354">
        <v>2</v>
      </c>
      <c r="D126" s="361" t="s">
        <v>2697</v>
      </c>
      <c r="E126" s="353"/>
      <c r="F126" s="359">
        <v>10</v>
      </c>
      <c r="G126" s="359">
        <v>10</v>
      </c>
      <c r="H126" s="359">
        <v>10</v>
      </c>
      <c r="I126" s="359">
        <v>10</v>
      </c>
      <c r="J126" s="359">
        <v>10</v>
      </c>
      <c r="K126" s="125"/>
      <c r="L126" s="125"/>
      <c r="M126" s="125"/>
      <c r="N126" s="125"/>
      <c r="O126" s="125"/>
    </row>
    <row r="127" spans="1:15" ht="29.25" customHeight="1" x14ac:dyDescent="0.2">
      <c r="A127" s="198" t="s">
        <v>3279</v>
      </c>
      <c r="B127" s="203"/>
      <c r="C127" s="42" t="s">
        <v>3062</v>
      </c>
      <c r="D127" s="41" t="s">
        <v>409</v>
      </c>
      <c r="E127" s="41"/>
      <c r="F127" s="226" t="s">
        <v>56</v>
      </c>
      <c r="G127" s="41"/>
      <c r="I127" s="41"/>
      <c r="J127" s="41"/>
    </row>
    <row r="128" spans="1:15" ht="15" customHeight="1" x14ac:dyDescent="0.2">
      <c r="A128" s="299" t="s">
        <v>2816</v>
      </c>
      <c r="B128" s="200"/>
      <c r="C128" s="354">
        <v>2</v>
      </c>
      <c r="D128" s="361" t="s">
        <v>2817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29.25" customHeight="1" x14ac:dyDescent="0.2">
      <c r="A129" s="299" t="s">
        <v>2706</v>
      </c>
      <c r="B129" s="200"/>
      <c r="C129" s="354">
        <v>2</v>
      </c>
      <c r="D129" s="358" t="s">
        <v>2707</v>
      </c>
      <c r="E129" s="353"/>
      <c r="F129" s="363">
        <v>1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" customHeight="1" x14ac:dyDescent="0.2">
      <c r="A130" s="198" t="s">
        <v>3280</v>
      </c>
      <c r="B130" s="203"/>
      <c r="C130" s="42" t="s">
        <v>3062</v>
      </c>
      <c r="D130" s="357" t="s">
        <v>2708</v>
      </c>
      <c r="E130" s="353"/>
      <c r="F130" s="226" t="s">
        <v>56</v>
      </c>
      <c r="G130" s="383"/>
      <c r="H130" s="383"/>
      <c r="I130" s="383"/>
      <c r="J130" s="383"/>
      <c r="K130" s="383"/>
      <c r="L130" s="383"/>
      <c r="M130" s="383"/>
      <c r="N130" s="383"/>
      <c r="O130" s="383"/>
    </row>
    <row r="131" spans="1:15" ht="15" customHeight="1" x14ac:dyDescent="0.2">
      <c r="A131" s="299" t="s">
        <v>2709</v>
      </c>
      <c r="B131" s="200"/>
      <c r="C131" s="354">
        <v>2</v>
      </c>
      <c r="D131" s="361" t="s">
        <v>2710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15" customHeight="1" x14ac:dyDescent="0.2">
      <c r="A132" s="299" t="s">
        <v>2711</v>
      </c>
      <c r="B132" s="200"/>
      <c r="C132" s="354">
        <v>2</v>
      </c>
      <c r="D132" s="364" t="s">
        <v>2863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15" customHeight="1" x14ac:dyDescent="0.2">
      <c r="A133" s="299" t="s">
        <v>2712</v>
      </c>
      <c r="B133" s="200"/>
      <c r="C133" s="354">
        <v>2</v>
      </c>
      <c r="D133" s="364" t="s">
        <v>2713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ht="15" customHeight="1" x14ac:dyDescent="0.2">
      <c r="A134" s="299" t="s">
        <v>2714</v>
      </c>
      <c r="B134" s="200"/>
      <c r="C134" s="354">
        <v>2</v>
      </c>
      <c r="D134" s="364" t="s">
        <v>2715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</row>
    <row r="135" spans="1:15" ht="15" customHeight="1" x14ac:dyDescent="0.2">
      <c r="A135" s="198" t="s">
        <v>3281</v>
      </c>
      <c r="B135" s="203"/>
      <c r="C135" s="42" t="s">
        <v>3062</v>
      </c>
      <c r="D135" s="361" t="s">
        <v>2708</v>
      </c>
      <c r="E135" s="353"/>
      <c r="F135" s="362" t="s">
        <v>2940</v>
      </c>
      <c r="G135" s="362" t="s">
        <v>2680</v>
      </c>
      <c r="H135" s="362" t="s">
        <v>2681</v>
      </c>
      <c r="I135" s="360" t="s">
        <v>2682</v>
      </c>
      <c r="J135" s="360" t="s">
        <v>419</v>
      </c>
      <c r="K135" s="125"/>
      <c r="L135" s="125"/>
      <c r="M135" s="125"/>
      <c r="N135" s="125"/>
      <c r="O135" s="125"/>
    </row>
    <row r="136" spans="1:15" ht="15" customHeight="1" x14ac:dyDescent="0.2">
      <c r="A136" s="299" t="s">
        <v>2716</v>
      </c>
      <c r="B136" s="200"/>
      <c r="C136" s="354">
        <v>2</v>
      </c>
      <c r="D136" s="358" t="s">
        <v>2717</v>
      </c>
      <c r="E136" s="353"/>
      <c r="F136" s="359">
        <v>1000</v>
      </c>
      <c r="G136" s="359">
        <v>1000</v>
      </c>
      <c r="H136" s="405">
        <v>1000</v>
      </c>
      <c r="I136" s="405">
        <v>1000</v>
      </c>
      <c r="J136" s="405">
        <v>1000</v>
      </c>
      <c r="K136" s="125"/>
      <c r="L136" s="125"/>
      <c r="M136" s="125"/>
      <c r="N136" s="125"/>
      <c r="O136" s="125"/>
    </row>
    <row r="137" spans="1:15" ht="15" customHeight="1" x14ac:dyDescent="0.2">
      <c r="A137" s="299" t="s">
        <v>2718</v>
      </c>
      <c r="B137" s="200"/>
      <c r="C137" s="354">
        <v>2</v>
      </c>
      <c r="D137" s="358" t="s">
        <v>2719</v>
      </c>
      <c r="E137" s="353"/>
      <c r="F137" s="359">
        <v>1000</v>
      </c>
      <c r="G137" s="359">
        <v>1000</v>
      </c>
      <c r="H137" s="405">
        <v>1000</v>
      </c>
      <c r="I137" s="405">
        <v>1000</v>
      </c>
      <c r="J137" s="405">
        <v>1000</v>
      </c>
      <c r="K137" s="125"/>
      <c r="L137" s="125"/>
      <c r="M137" s="125"/>
      <c r="N137" s="125"/>
      <c r="O137" s="125"/>
    </row>
    <row r="138" spans="1:15" ht="15" customHeight="1" x14ac:dyDescent="0.2">
      <c r="A138" s="299" t="s">
        <v>2720</v>
      </c>
      <c r="B138" s="200"/>
      <c r="C138" s="354">
        <v>2</v>
      </c>
      <c r="D138" s="358" t="s">
        <v>2721</v>
      </c>
      <c r="E138" s="353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125"/>
      <c r="L138" s="125"/>
      <c r="M138" s="125"/>
      <c r="N138" s="125"/>
      <c r="O138" s="125"/>
    </row>
    <row r="139" spans="1:15" ht="15" customHeight="1" x14ac:dyDescent="0.2">
      <c r="A139" s="299" t="s">
        <v>2722</v>
      </c>
      <c r="B139" s="200"/>
      <c r="C139" s="354">
        <v>2</v>
      </c>
      <c r="D139" s="358" t="s">
        <v>2723</v>
      </c>
      <c r="E139" s="353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125"/>
      <c r="L139" s="125"/>
      <c r="M139" s="125"/>
      <c r="N139" s="125"/>
      <c r="O139" s="125"/>
    </row>
    <row r="140" spans="1:15" ht="15" customHeight="1" x14ac:dyDescent="0.2">
      <c r="A140" s="198" t="s">
        <v>3282</v>
      </c>
      <c r="B140" s="203"/>
      <c r="C140" s="42" t="s">
        <v>3062</v>
      </c>
      <c r="D140" s="379" t="s">
        <v>486</v>
      </c>
      <c r="E140" s="353"/>
      <c r="F140" s="226" t="s">
        <v>56</v>
      </c>
      <c r="G140" s="354"/>
      <c r="H140" s="355"/>
      <c r="I140" s="356"/>
      <c r="J140" s="356"/>
      <c r="K140" s="355"/>
      <c r="L140" s="355"/>
      <c r="M140" s="355"/>
      <c r="N140" s="355"/>
      <c r="O140" s="355"/>
    </row>
    <row r="141" spans="1:15" ht="30" customHeight="1" x14ac:dyDescent="0.2">
      <c r="A141" s="299" t="s">
        <v>2724</v>
      </c>
      <c r="B141" s="200"/>
      <c r="C141" s="354">
        <v>2</v>
      </c>
      <c r="D141" s="358" t="s">
        <v>2725</v>
      </c>
      <c r="E141" s="353"/>
      <c r="F141" s="365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" customHeight="1" x14ac:dyDescent="0.2">
      <c r="A142" s="299" t="s">
        <v>3309</v>
      </c>
      <c r="B142" s="200"/>
      <c r="C142" s="354">
        <v>2</v>
      </c>
      <c r="D142" s="442" t="s">
        <v>3310</v>
      </c>
      <c r="E142" s="355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5.25" customHeight="1" x14ac:dyDescent="0.2">
      <c r="A143" s="198" t="s">
        <v>3284</v>
      </c>
      <c r="B143" s="203"/>
      <c r="C143" s="42" t="s">
        <v>3062</v>
      </c>
      <c r="D143" s="41" t="s">
        <v>486</v>
      </c>
      <c r="E143" s="41"/>
      <c r="F143" s="226" t="s">
        <v>56</v>
      </c>
      <c r="G143" s="41"/>
      <c r="I143" s="41"/>
      <c r="J143" s="41"/>
    </row>
    <row r="144" spans="1:15" ht="30.75" customHeight="1" x14ac:dyDescent="0.2">
      <c r="A144" s="299" t="s">
        <v>2728</v>
      </c>
      <c r="B144" s="200"/>
      <c r="C144" s="354">
        <v>2</v>
      </c>
      <c r="D144" s="358" t="s">
        <v>2729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" customHeight="1" x14ac:dyDescent="0.2">
      <c r="A145" s="299" t="s">
        <v>2730</v>
      </c>
      <c r="B145" s="200"/>
      <c r="C145" s="354">
        <v>2</v>
      </c>
      <c r="D145" s="358" t="s">
        <v>2731</v>
      </c>
      <c r="E145" s="353"/>
      <c r="F145" s="363">
        <v>1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15" customHeight="1" x14ac:dyDescent="0.2">
      <c r="A146" s="299" t="s">
        <v>2732</v>
      </c>
      <c r="B146" s="200"/>
      <c r="C146" s="354">
        <v>2</v>
      </c>
      <c r="D146" s="358" t="s">
        <v>2733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0.75" customHeight="1" x14ac:dyDescent="0.2">
      <c r="A147" s="299" t="s">
        <v>2734</v>
      </c>
      <c r="B147" s="200"/>
      <c r="C147" s="354">
        <v>2</v>
      </c>
      <c r="D147" s="358" t="s">
        <v>2735</v>
      </c>
      <c r="E147" s="353"/>
      <c r="F147" s="385">
        <v>5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29.25" customHeight="1" x14ac:dyDescent="0.2">
      <c r="A148" s="299" t="s">
        <v>2736</v>
      </c>
      <c r="B148" s="200"/>
      <c r="C148" s="354">
        <v>2</v>
      </c>
      <c r="D148" s="358" t="s">
        <v>2737</v>
      </c>
      <c r="E148" s="353"/>
      <c r="F148" s="363">
        <v>1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15" customHeight="1" x14ac:dyDescent="0.2">
      <c r="A149" s="299" t="s">
        <v>2738</v>
      </c>
      <c r="B149" s="200"/>
      <c r="C149" s="354">
        <v>2</v>
      </c>
      <c r="D149" s="358" t="s">
        <v>2739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" customHeight="1" x14ac:dyDescent="0.2">
      <c r="A150" s="299" t="s">
        <v>2740</v>
      </c>
      <c r="B150" s="200"/>
      <c r="C150" s="354">
        <v>2</v>
      </c>
      <c r="D150" s="358" t="s">
        <v>3007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25.5" customHeight="1" x14ac:dyDescent="0.2">
      <c r="A151" s="299" t="s">
        <v>2741</v>
      </c>
      <c r="B151" s="200"/>
      <c r="C151" s="354">
        <v>2</v>
      </c>
      <c r="D151" s="358" t="s">
        <v>3008</v>
      </c>
      <c r="E151" s="353"/>
      <c r="F151" s="359">
        <v>10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29.25" customHeight="1" x14ac:dyDescent="0.2">
      <c r="A152" s="299" t="s">
        <v>2742</v>
      </c>
      <c r="B152" s="200"/>
      <c r="C152" s="354">
        <v>2</v>
      </c>
      <c r="D152" s="358" t="s">
        <v>3009</v>
      </c>
      <c r="E152" s="353"/>
      <c r="F152" s="359">
        <v>10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4.75" customHeight="1" x14ac:dyDescent="0.2">
      <c r="A153" s="299" t="s">
        <v>2743</v>
      </c>
      <c r="B153" s="200"/>
      <c r="C153" s="354">
        <v>2</v>
      </c>
      <c r="D153" s="358" t="s">
        <v>3011</v>
      </c>
      <c r="E153" s="353"/>
      <c r="F153" s="359">
        <v>10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2744</v>
      </c>
      <c r="B154" s="200"/>
      <c r="C154" s="354">
        <v>2</v>
      </c>
      <c r="D154" s="358" t="s">
        <v>3010</v>
      </c>
      <c r="E154" s="353"/>
      <c r="F154" s="359">
        <v>10</v>
      </c>
      <c r="G154" s="125"/>
      <c r="H154" s="125"/>
      <c r="I154" s="125"/>
      <c r="J154" s="125"/>
      <c r="K154" s="125"/>
      <c r="L154" s="125"/>
      <c r="M154" s="125"/>
      <c r="N154" s="125"/>
      <c r="O154" s="125"/>
    </row>
    <row r="155" spans="1:15" ht="15" customHeight="1" x14ac:dyDescent="0.2">
      <c r="A155" s="198" t="s">
        <v>3285</v>
      </c>
      <c r="B155" s="203"/>
      <c r="C155" s="42" t="s">
        <v>3062</v>
      </c>
      <c r="D155" s="379" t="s">
        <v>2745</v>
      </c>
      <c r="E155" s="353"/>
      <c r="F155" s="226" t="s">
        <v>56</v>
      </c>
      <c r="G155" s="354"/>
      <c r="H155" s="355"/>
      <c r="I155" s="356"/>
      <c r="J155" s="356"/>
      <c r="K155" s="355"/>
      <c r="L155" s="355"/>
      <c r="M155" s="355"/>
      <c r="N155" s="355"/>
      <c r="O155" s="355"/>
    </row>
    <row r="156" spans="1:15" ht="15" customHeight="1" x14ac:dyDescent="0.2">
      <c r="A156" s="299" t="s">
        <v>2746</v>
      </c>
      <c r="B156" s="200"/>
      <c r="C156" s="354">
        <v>2</v>
      </c>
      <c r="D156" s="358" t="s">
        <v>2747</v>
      </c>
      <c r="E156" s="353"/>
      <c r="F156" s="363">
        <v>1</v>
      </c>
      <c r="G156" s="125"/>
      <c r="H156" s="125"/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299" t="s">
        <v>2748</v>
      </c>
      <c r="B157" s="200"/>
      <c r="C157" s="354">
        <v>2</v>
      </c>
      <c r="D157" s="358" t="s">
        <v>2749</v>
      </c>
      <c r="E157" s="353"/>
      <c r="F157" s="363">
        <v>1</v>
      </c>
      <c r="G157" s="125"/>
      <c r="H157" s="125"/>
      <c r="I157" s="125"/>
      <c r="J157" s="125"/>
      <c r="K157" s="125"/>
      <c r="L157" s="125"/>
      <c r="M157" s="125"/>
      <c r="N157" s="125"/>
      <c r="O157" s="125"/>
    </row>
    <row r="158" spans="1:15" ht="15" customHeight="1" x14ac:dyDescent="0.2">
      <c r="A158" s="198" t="s">
        <v>3286</v>
      </c>
      <c r="B158" s="203"/>
      <c r="C158" s="42" t="s">
        <v>3062</v>
      </c>
      <c r="D158" s="379" t="s">
        <v>2750</v>
      </c>
      <c r="E158" s="353"/>
      <c r="F158" s="226" t="s">
        <v>56</v>
      </c>
      <c r="G158" s="354"/>
      <c r="H158" s="355"/>
      <c r="I158" s="356"/>
      <c r="J158" s="356"/>
      <c r="K158" s="355"/>
      <c r="L158" s="355"/>
      <c r="M158" s="355"/>
      <c r="N158" s="355"/>
      <c r="O158" s="355"/>
    </row>
    <row r="159" spans="1:15" ht="31.5" customHeight="1" x14ac:dyDescent="0.2">
      <c r="A159" s="299">
        <v>1090</v>
      </c>
      <c r="B159" s="200"/>
      <c r="C159" s="183" t="s">
        <v>3063</v>
      </c>
      <c r="D159" s="300" t="s">
        <v>737</v>
      </c>
      <c r="E159" s="352"/>
      <c r="F159" s="359">
        <v>3</v>
      </c>
      <c r="G159" s="126"/>
      <c r="H159" s="122"/>
      <c r="I159" s="122"/>
      <c r="J159" s="122"/>
      <c r="K159" s="122"/>
      <c r="L159" s="122"/>
      <c r="M159" s="122"/>
      <c r="N159" s="122"/>
      <c r="O159" s="161"/>
    </row>
    <row r="160" spans="1:15" ht="30.75" customHeight="1" x14ac:dyDescent="0.2">
      <c r="A160" s="299" t="s">
        <v>738</v>
      </c>
      <c r="B160" s="200"/>
      <c r="C160" s="183" t="s">
        <v>3063</v>
      </c>
      <c r="D160" s="300" t="s">
        <v>2019</v>
      </c>
      <c r="E160" s="352"/>
      <c r="F160" s="359">
        <v>3</v>
      </c>
      <c r="G160" s="125"/>
      <c r="H160" s="125"/>
      <c r="I160" s="125"/>
      <c r="J160" s="125"/>
      <c r="K160" s="125"/>
      <c r="L160" s="125"/>
      <c r="M160" s="125"/>
      <c r="N160" s="125"/>
      <c r="O160" s="162"/>
    </row>
    <row r="161" spans="1:15" ht="15" customHeight="1" x14ac:dyDescent="0.2">
      <c r="A161" s="299" t="s">
        <v>740</v>
      </c>
      <c r="B161" s="200"/>
      <c r="C161" s="183" t="s">
        <v>3063</v>
      </c>
      <c r="D161" s="191" t="s">
        <v>754</v>
      </c>
      <c r="E161" s="352"/>
      <c r="F161" s="359">
        <v>3</v>
      </c>
      <c r="G161" s="125"/>
      <c r="H161" s="125"/>
      <c r="I161" s="125"/>
      <c r="J161" s="125"/>
      <c r="K161" s="125"/>
      <c r="L161" s="125"/>
      <c r="M161" s="125"/>
      <c r="N161" s="125"/>
      <c r="O161" s="162"/>
    </row>
    <row r="162" spans="1:15" ht="30" customHeight="1" x14ac:dyDescent="0.2">
      <c r="A162" s="299">
        <v>1170</v>
      </c>
      <c r="B162" s="200"/>
      <c r="C162" s="183" t="s">
        <v>3063</v>
      </c>
      <c r="D162" s="300" t="s">
        <v>3311</v>
      </c>
      <c r="E162" s="352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62"/>
    </row>
    <row r="163" spans="1:15" ht="15" customHeight="1" x14ac:dyDescent="0.2">
      <c r="A163" s="299" t="s">
        <v>2751</v>
      </c>
      <c r="B163" s="200"/>
      <c r="C163" s="354">
        <v>2</v>
      </c>
      <c r="D163" s="300" t="s">
        <v>2949</v>
      </c>
      <c r="E163" s="353"/>
      <c r="F163" s="369" t="s">
        <v>629</v>
      </c>
      <c r="G163" s="125"/>
      <c r="H163" s="125"/>
      <c r="I163" s="125"/>
      <c r="J163" s="125"/>
      <c r="K163" s="125"/>
      <c r="L163" s="125"/>
      <c r="M163" s="125"/>
      <c r="N163" s="125"/>
      <c r="O163" s="162"/>
    </row>
    <row r="164" spans="1:15" ht="15" customHeight="1" x14ac:dyDescent="0.2">
      <c r="A164" s="299" t="s">
        <v>2752</v>
      </c>
      <c r="B164" s="200"/>
      <c r="C164" s="354">
        <v>2</v>
      </c>
      <c r="D164" s="300" t="s">
        <v>2753</v>
      </c>
      <c r="E164" s="353"/>
      <c r="F164" s="369" t="s">
        <v>629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15" customHeight="1" x14ac:dyDescent="0.2">
      <c r="A165" s="299" t="s">
        <v>2754</v>
      </c>
      <c r="B165" s="200"/>
      <c r="C165" s="354">
        <v>2</v>
      </c>
      <c r="D165" s="300" t="s">
        <v>2755</v>
      </c>
      <c r="E165" s="353"/>
      <c r="F165" s="369" t="s">
        <v>629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50.25" customHeight="1" x14ac:dyDescent="0.2">
      <c r="A166" s="198" t="s">
        <v>3287</v>
      </c>
      <c r="B166" s="203"/>
      <c r="C166" s="42" t="s">
        <v>3062</v>
      </c>
      <c r="D166" s="312" t="s">
        <v>2750</v>
      </c>
      <c r="E166" s="353"/>
      <c r="F166" s="370" t="s">
        <v>2756</v>
      </c>
      <c r="G166" s="370" t="s">
        <v>2757</v>
      </c>
      <c r="H166" s="370" t="s">
        <v>2758</v>
      </c>
      <c r="I166" s="370" t="s">
        <v>2759</v>
      </c>
      <c r="J166" s="125"/>
      <c r="K166" s="125"/>
      <c r="L166" s="125"/>
      <c r="M166" s="125"/>
      <c r="N166" s="125"/>
      <c r="O166" s="125"/>
    </row>
    <row r="167" spans="1:15" ht="15" customHeight="1" x14ac:dyDescent="0.2">
      <c r="A167" s="299" t="s">
        <v>2760</v>
      </c>
      <c r="B167" s="200"/>
      <c r="C167" s="354">
        <v>2</v>
      </c>
      <c r="D167" s="358" t="s">
        <v>2761</v>
      </c>
      <c r="E167" s="353"/>
      <c r="F167" s="363">
        <v>1</v>
      </c>
      <c r="G167" s="363">
        <v>1</v>
      </c>
      <c r="H167" s="363">
        <v>1</v>
      </c>
      <c r="I167" s="363">
        <v>1</v>
      </c>
      <c r="J167" s="125"/>
      <c r="K167" s="125"/>
      <c r="L167" s="125"/>
      <c r="M167" s="125"/>
      <c r="N167" s="125"/>
      <c r="O167" s="125"/>
    </row>
    <row r="168" spans="1:15" ht="15" customHeight="1" x14ac:dyDescent="0.2">
      <c r="A168" s="198" t="s">
        <v>3288</v>
      </c>
      <c r="B168" s="203"/>
      <c r="C168" s="42" t="s">
        <v>3062</v>
      </c>
      <c r="D168" s="41" t="s">
        <v>2750</v>
      </c>
      <c r="E168" s="41"/>
      <c r="F168" s="226" t="s">
        <v>56</v>
      </c>
      <c r="G168" s="41"/>
      <c r="I168" s="41"/>
      <c r="J168" s="41"/>
    </row>
    <row r="169" spans="1:15" ht="30" customHeight="1" x14ac:dyDescent="0.2">
      <c r="A169" s="299" t="s">
        <v>2762</v>
      </c>
      <c r="B169" s="200"/>
      <c r="C169" s="354">
        <v>2</v>
      </c>
      <c r="D169" s="358" t="s">
        <v>2763</v>
      </c>
      <c r="E169" s="353"/>
      <c r="F169" s="363">
        <v>1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0" customHeight="1" x14ac:dyDescent="0.2">
      <c r="A170" s="299" t="s">
        <v>2764</v>
      </c>
      <c r="B170" s="200"/>
      <c r="C170" s="354">
        <v>2</v>
      </c>
      <c r="D170" s="358" t="s">
        <v>2765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29.25" customHeight="1" x14ac:dyDescent="0.2">
      <c r="A171" s="299" t="s">
        <v>2766</v>
      </c>
      <c r="B171" s="200"/>
      <c r="C171" s="354">
        <v>2</v>
      </c>
      <c r="D171" s="358" t="s">
        <v>2767</v>
      </c>
      <c r="E171" s="353"/>
      <c r="F171" s="363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15" customHeight="1" x14ac:dyDescent="0.2">
      <c r="A172" s="299" t="s">
        <v>2768</v>
      </c>
      <c r="B172" s="200"/>
      <c r="C172" s="354">
        <v>2</v>
      </c>
      <c r="D172" s="358" t="s">
        <v>2769</v>
      </c>
      <c r="E172" s="353"/>
      <c r="F172" s="363">
        <v>1</v>
      </c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ht="29.25" customHeight="1" x14ac:dyDescent="0.2">
      <c r="A173" s="299" t="s">
        <v>2770</v>
      </c>
      <c r="B173" s="200"/>
      <c r="C173" s="354">
        <v>2</v>
      </c>
      <c r="D173" s="358" t="s">
        <v>2771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ht="29.25" customHeight="1" x14ac:dyDescent="0.2">
      <c r="A174" s="299" t="s">
        <v>2772</v>
      </c>
      <c r="B174" s="200"/>
      <c r="C174" s="354">
        <v>2</v>
      </c>
      <c r="D174" s="358" t="s">
        <v>2773</v>
      </c>
      <c r="E174" s="353"/>
      <c r="F174" s="386">
        <v>100</v>
      </c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ht="29.25" customHeight="1" x14ac:dyDescent="0.2">
      <c r="A175" s="299" t="s">
        <v>2774</v>
      </c>
      <c r="B175" s="200"/>
      <c r="C175" s="354">
        <v>2</v>
      </c>
      <c r="D175" s="358" t="s">
        <v>2775</v>
      </c>
      <c r="E175" s="353"/>
      <c r="F175" s="386">
        <v>100</v>
      </c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1:15" ht="29.25" customHeight="1" x14ac:dyDescent="0.2">
      <c r="A176" s="299" t="s">
        <v>2776</v>
      </c>
      <c r="B176" s="200"/>
      <c r="C176" s="354">
        <v>2</v>
      </c>
      <c r="D176" s="358" t="s">
        <v>2777</v>
      </c>
      <c r="E176" s="353"/>
      <c r="F176" s="365">
        <v>1</v>
      </c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1:15" ht="39.75" customHeight="1" x14ac:dyDescent="0.2">
      <c r="A177" s="198" t="s">
        <v>3289</v>
      </c>
      <c r="B177" s="203"/>
      <c r="C177" s="42" t="s">
        <v>3062</v>
      </c>
      <c r="D177" s="380" t="s">
        <v>2750</v>
      </c>
      <c r="E177" s="353"/>
      <c r="F177" s="370" t="s">
        <v>2778</v>
      </c>
      <c r="G177" s="370" t="s">
        <v>2779</v>
      </c>
      <c r="H177" s="370" t="s">
        <v>2780</v>
      </c>
      <c r="I177" s="125"/>
      <c r="J177" s="125"/>
      <c r="K177" s="125"/>
      <c r="L177" s="125"/>
      <c r="M177" s="125"/>
      <c r="N177" s="125"/>
      <c r="O177" s="125"/>
    </row>
    <row r="178" spans="1:15" ht="15" customHeight="1" x14ac:dyDescent="0.2">
      <c r="A178" s="299" t="s">
        <v>2781</v>
      </c>
      <c r="B178" s="200"/>
      <c r="C178" s="354">
        <v>2</v>
      </c>
      <c r="D178" s="358" t="s">
        <v>2782</v>
      </c>
      <c r="E178" s="353"/>
      <c r="F178" s="363">
        <v>1</v>
      </c>
      <c r="G178" s="363">
        <v>1</v>
      </c>
      <c r="H178" s="363">
        <v>1</v>
      </c>
      <c r="I178" s="125"/>
      <c r="J178" s="125"/>
      <c r="K178" s="125"/>
      <c r="L178" s="125"/>
      <c r="M178" s="125"/>
      <c r="N178" s="125"/>
      <c r="O178" s="125"/>
    </row>
    <row r="179" spans="1:15" ht="15" customHeight="1" x14ac:dyDescent="0.2">
      <c r="A179" s="354"/>
      <c r="B179" s="354"/>
      <c r="C179" s="354"/>
      <c r="D179" s="354"/>
      <c r="E179" s="353"/>
      <c r="F179" s="353"/>
      <c r="G179" s="354"/>
      <c r="H179" s="355"/>
      <c r="I179" s="356"/>
      <c r="J179" s="356"/>
      <c r="K179" s="355"/>
      <c r="L179" s="355"/>
      <c r="M179" s="355"/>
      <c r="N179" s="355"/>
      <c r="O179" s="355"/>
    </row>
    <row r="180" spans="1:15" ht="45" customHeight="1" x14ac:dyDescent="0.2">
      <c r="A180" s="198" t="s">
        <v>3290</v>
      </c>
      <c r="B180" s="203"/>
      <c r="C180" s="42" t="s">
        <v>3062</v>
      </c>
      <c r="D180" s="376" t="s">
        <v>2783</v>
      </c>
      <c r="E180" s="353"/>
      <c r="F180" s="366" t="s">
        <v>2784</v>
      </c>
      <c r="G180" s="366" t="s">
        <v>2785</v>
      </c>
      <c r="H180" s="366" t="s">
        <v>2786</v>
      </c>
      <c r="I180" s="366" t="s">
        <v>2787</v>
      </c>
      <c r="J180" s="125"/>
      <c r="K180" s="125"/>
      <c r="L180" s="125"/>
      <c r="M180" s="125"/>
      <c r="N180" s="125"/>
      <c r="O180" s="125"/>
    </row>
    <row r="181" spans="1:15" ht="15" customHeight="1" x14ac:dyDescent="0.2">
      <c r="A181" s="299" t="s">
        <v>2788</v>
      </c>
      <c r="B181" s="200"/>
      <c r="C181" s="354">
        <v>2</v>
      </c>
      <c r="D181" s="358" t="s">
        <v>2789</v>
      </c>
      <c r="E181" s="353"/>
      <c r="F181" s="359">
        <v>10</v>
      </c>
      <c r="G181" s="359">
        <v>10</v>
      </c>
      <c r="H181" s="359">
        <v>10</v>
      </c>
      <c r="I181" s="359">
        <v>10</v>
      </c>
      <c r="J181" s="125"/>
      <c r="K181" s="125"/>
      <c r="L181" s="125"/>
      <c r="M181" s="125"/>
      <c r="N181" s="125"/>
      <c r="O181" s="125"/>
    </row>
    <row r="182" spans="1:15" ht="15" customHeight="1" x14ac:dyDescent="0.2">
      <c r="A182" s="299" t="s">
        <v>2790</v>
      </c>
      <c r="B182" s="200"/>
      <c r="C182" s="354">
        <v>2</v>
      </c>
      <c r="D182" s="358" t="s">
        <v>2791</v>
      </c>
      <c r="E182" s="353"/>
      <c r="F182" s="359">
        <v>10</v>
      </c>
      <c r="G182" s="359">
        <v>10</v>
      </c>
      <c r="H182" s="359">
        <v>10</v>
      </c>
      <c r="I182" s="359">
        <v>10</v>
      </c>
      <c r="J182" s="125"/>
      <c r="K182" s="125"/>
      <c r="L182" s="125"/>
      <c r="M182" s="125"/>
      <c r="N182" s="125"/>
      <c r="O182" s="125"/>
    </row>
    <row r="183" spans="1:15" ht="15" customHeight="1" x14ac:dyDescent="0.2">
      <c r="A183" s="198" t="s">
        <v>3291</v>
      </c>
      <c r="B183" s="203"/>
      <c r="C183" s="42" t="s">
        <v>3062</v>
      </c>
      <c r="D183" s="41" t="s">
        <v>2783</v>
      </c>
      <c r="E183" s="41"/>
      <c r="F183" s="226" t="s">
        <v>56</v>
      </c>
      <c r="G183" s="41"/>
      <c r="I183" s="41"/>
      <c r="J183" s="41"/>
    </row>
    <row r="184" spans="1:15" ht="27.75" customHeight="1" x14ac:dyDescent="0.2">
      <c r="A184" s="299" t="s">
        <v>2792</v>
      </c>
      <c r="B184" s="200"/>
      <c r="C184" s="354">
        <v>2</v>
      </c>
      <c r="D184" s="358" t="s">
        <v>2793</v>
      </c>
      <c r="E184" s="353"/>
      <c r="F184" s="390">
        <v>10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5" ht="27.75" customHeight="1" x14ac:dyDescent="0.2">
      <c r="A185" s="299" t="s">
        <v>3312</v>
      </c>
      <c r="B185" s="200"/>
      <c r="C185" s="354">
        <v>2</v>
      </c>
      <c r="D185" s="358" t="s">
        <v>3314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5" ht="27.75" customHeight="1" x14ac:dyDescent="0.2">
      <c r="A186" s="299" t="s">
        <v>3313</v>
      </c>
      <c r="B186" s="200"/>
      <c r="C186" s="354">
        <v>2</v>
      </c>
      <c r="D186" s="358" t="s">
        <v>3315</v>
      </c>
      <c r="E186" s="353"/>
      <c r="F186" s="359">
        <v>10</v>
      </c>
      <c r="G186" s="125"/>
      <c r="H186" s="125"/>
      <c r="I186" s="125"/>
      <c r="J186" s="125"/>
      <c r="K186" s="125"/>
      <c r="L186" s="125"/>
      <c r="M186" s="125"/>
      <c r="N186" s="125"/>
      <c r="O186" s="125"/>
    </row>
    <row r="187" spans="1:15" ht="15" customHeight="1" x14ac:dyDescent="0.2">
      <c r="A187" s="299" t="s">
        <v>2798</v>
      </c>
      <c r="B187" s="200"/>
      <c r="C187" s="354">
        <v>2</v>
      </c>
      <c r="D187" s="358" t="s">
        <v>2799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5" ht="48" customHeight="1" x14ac:dyDescent="0.2">
      <c r="A188" s="299" t="s">
        <v>2800</v>
      </c>
      <c r="B188" s="200"/>
      <c r="C188" s="354">
        <v>2</v>
      </c>
      <c r="D188" s="358" t="s">
        <v>3012</v>
      </c>
      <c r="E188" s="353"/>
      <c r="F188" s="359">
        <v>10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5" ht="15" customHeight="1" x14ac:dyDescent="0.2">
      <c r="A189" s="198" t="s">
        <v>3292</v>
      </c>
      <c r="B189" s="203"/>
      <c r="C189" s="42" t="s">
        <v>3062</v>
      </c>
      <c r="D189" s="376" t="s">
        <v>2801</v>
      </c>
      <c r="E189" s="353"/>
      <c r="F189" s="226" t="s">
        <v>56</v>
      </c>
      <c r="G189" s="354"/>
      <c r="H189" s="355"/>
      <c r="I189" s="356"/>
      <c r="J189" s="356"/>
      <c r="K189" s="355"/>
      <c r="L189" s="355"/>
      <c r="M189" s="355"/>
      <c r="N189" s="355"/>
      <c r="O189" s="355"/>
    </row>
    <row r="190" spans="1:15" ht="15" customHeight="1" x14ac:dyDescent="0.2">
      <c r="A190" s="299" t="s">
        <v>2802</v>
      </c>
      <c r="B190" s="200"/>
      <c r="C190" s="354">
        <v>2</v>
      </c>
      <c r="D190" s="300" t="s">
        <v>2803</v>
      </c>
      <c r="E190" s="353"/>
      <c r="F190" s="363">
        <v>1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5" ht="30" customHeight="1" x14ac:dyDescent="0.2">
      <c r="A191" s="299" t="s">
        <v>2804</v>
      </c>
      <c r="B191" s="200"/>
      <c r="C191" s="354">
        <v>2</v>
      </c>
      <c r="D191" s="358" t="s">
        <v>2805</v>
      </c>
      <c r="E191" s="353"/>
      <c r="F191" s="363">
        <v>1</v>
      </c>
      <c r="G191" s="125"/>
      <c r="H191" s="125"/>
      <c r="I191" s="125"/>
      <c r="J191" s="125"/>
      <c r="K191" s="125"/>
      <c r="L191" s="125"/>
      <c r="M191" s="125"/>
      <c r="N191" s="125"/>
      <c r="O191" s="125"/>
    </row>
    <row r="192" spans="1:15" ht="30" customHeight="1" x14ac:dyDescent="0.2">
      <c r="A192" s="299" t="s">
        <v>2806</v>
      </c>
      <c r="B192" s="200"/>
      <c r="C192" s="354">
        <v>2</v>
      </c>
      <c r="D192" s="358" t="s">
        <v>3316</v>
      </c>
      <c r="E192" s="353"/>
      <c r="F192" s="359">
        <v>10</v>
      </c>
      <c r="G192" s="125"/>
      <c r="H192" s="125"/>
      <c r="I192" s="125"/>
      <c r="J192" s="125"/>
      <c r="K192" s="125"/>
      <c r="L192" s="125"/>
      <c r="M192" s="125"/>
      <c r="N192" s="125"/>
      <c r="O192" s="125"/>
    </row>
    <row r="193" spans="1:15" ht="30" customHeight="1" x14ac:dyDescent="0.2">
      <c r="A193" s="299" t="s">
        <v>2808</v>
      </c>
      <c r="B193" s="200"/>
      <c r="C193" s="354">
        <v>2</v>
      </c>
      <c r="D193" s="358" t="s">
        <v>2809</v>
      </c>
      <c r="E193" s="353"/>
      <c r="F193" s="359">
        <v>10</v>
      </c>
      <c r="G193" s="125"/>
      <c r="H193" s="125"/>
      <c r="I193" s="125"/>
      <c r="J193" s="125"/>
      <c r="K193" s="125"/>
      <c r="L193" s="125"/>
      <c r="M193" s="125"/>
      <c r="N193" s="125"/>
      <c r="O193" s="125"/>
    </row>
    <row r="194" spans="1:15" ht="14.85" customHeight="1" x14ac:dyDescent="0.2">
      <c r="A194" s="354"/>
      <c r="B194" s="354"/>
      <c r="C194" s="354"/>
      <c r="D194" s="354"/>
      <c r="E194" s="353"/>
      <c r="F194" s="353"/>
      <c r="G194" s="354"/>
      <c r="H194" s="355"/>
      <c r="I194" s="356"/>
      <c r="J194" s="356"/>
      <c r="K194" s="355"/>
      <c r="L194" s="355"/>
      <c r="M194" s="355"/>
      <c r="N194" s="355"/>
      <c r="O194" s="355"/>
    </row>
  </sheetData>
  <sheetProtection password="F0A6" sheet="1" objects="1" scenarios="1"/>
  <mergeCells count="6">
    <mergeCell ref="D48:E48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Monitorointijärjestelmä_x000a_2 Manuaalinen seuranta_x000a_3 Ei seurata" xr:uid="{00000000-0002-0000-0B00-000000000000}">
          <x14:formula1>
            <xm:f>Valinnat!$A$43:$A$45</xm:f>
          </x14:formula1>
          <xm:sqref>F99</xm:sqref>
        </x14:dataValidation>
        <x14:dataValidation type="list" allowBlank="1" showInputMessage="1" showErrorMessage="1" prompt="1 Automaattinen_x000a_2 Manuaalinen_x000a_3 Ei monitoroida" xr:uid="{00000000-0002-0000-0B00-000001000000}">
          <x14:formula1>
            <xm:f>Valinnat!$A$38:$A$40</xm:f>
          </x14:formula1>
          <xm:sqref>F159:F161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B00-000002000000}">
          <x14:formula1>
            <xm:f>Valinnat!$A$32:$A$35</xm:f>
          </x14:formula1>
          <xm:sqref>F102</xm:sqref>
        </x14:dataValidation>
        <x14:dataValidation type="list" allowBlank="1" showInputMessage="1" showErrorMessage="1" prompt="_x000a_1 Kyllä/Ja/Yes_x000a_0 Ei/Nej/No_x000a_" xr:uid="{00000000-0002-0000-0B00-000003000000}">
          <x14:formula1>
            <xm:f>Valinnat!$A$3:$A$4</xm:f>
          </x14:formula1>
          <xm:sqref>F53:F54 F167:I167 F68:K68 F187 F89:F90 F92:G92 F94:H94 F101 F58:F59 F106 F87:G87 F85:O85 F83:I83 F75:F76 F144:F146 F148:F149 F156:F157 F129 F97:G97 F171:F173 F169 F178:H178 F190:F191 F176 F70:F73 F141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B00-000004000000}">
          <x14:formula1>
            <xm:f>Valinnat!$A$48:$A$52</xm:f>
          </x14:formula1>
          <xm:sqref>F147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40"/>
  <sheetViews>
    <sheetView showGridLines="0" tabSelected="1" topLeftCell="A3" workbookViewId="0">
      <selection activeCell="L13" sqref="L13"/>
    </sheetView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8" hidden="1" x14ac:dyDescent="0.2">
      <c r="A1" s="27"/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8" hidden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F9</f>
        <v>RA08</v>
      </c>
      <c r="E2" s="27" t="s">
        <v>587</v>
      </c>
      <c r="F2" s="27" t="s">
        <v>588</v>
      </c>
      <c r="G2" s="27" t="s">
        <v>2818</v>
      </c>
      <c r="H2" s="40" t="s">
        <v>2819</v>
      </c>
    </row>
    <row r="3" spans="1:8" x14ac:dyDescent="0.2">
      <c r="A3" s="187"/>
      <c r="B3" s="187"/>
      <c r="C3" s="187"/>
      <c r="D3" s="187"/>
      <c r="E3" s="188"/>
      <c r="F3" s="40"/>
      <c r="G3" s="27"/>
      <c r="H3" s="41"/>
    </row>
    <row r="4" spans="1:8" ht="14.25" x14ac:dyDescent="0.2">
      <c r="A4" s="181" t="s">
        <v>137</v>
      </c>
      <c r="B4" s="182"/>
      <c r="C4" s="183"/>
      <c r="D4" s="183"/>
      <c r="E4" s="188" t="s">
        <v>111</v>
      </c>
      <c r="F4" s="229"/>
      <c r="G4" s="8"/>
      <c r="H4" s="41"/>
    </row>
    <row r="5" spans="1:8" x14ac:dyDescent="0.2">
      <c r="A5" s="185" t="str">
        <f>IF(ISBLANK(Raportoija),"",Yleistiedot!A9&amp;" "&amp;Raportoija)</f>
        <v/>
      </c>
      <c r="B5" s="182"/>
      <c r="C5" s="183"/>
      <c r="D5" s="183"/>
      <c r="E5" s="188" t="s">
        <v>112</v>
      </c>
      <c r="F5" s="229"/>
      <c r="G5" s="8"/>
      <c r="H5" s="41"/>
    </row>
    <row r="6" spans="1:8" x14ac:dyDescent="0.2">
      <c r="A6" s="186"/>
      <c r="B6" s="187"/>
      <c r="C6" s="187"/>
      <c r="D6" s="187"/>
      <c r="E6" s="188" t="s">
        <v>401</v>
      </c>
      <c r="F6" s="140">
        <v>44927</v>
      </c>
      <c r="G6" s="8"/>
      <c r="H6" s="41"/>
    </row>
    <row r="7" spans="1:8" x14ac:dyDescent="0.2">
      <c r="A7" s="42"/>
      <c r="B7" s="187"/>
      <c r="C7" s="187"/>
      <c r="D7" s="187"/>
      <c r="E7" s="42"/>
      <c r="F7" s="188"/>
      <c r="G7" s="8"/>
      <c r="H7" s="41"/>
    </row>
    <row r="8" spans="1:8" ht="15.75" x14ac:dyDescent="0.2">
      <c r="A8" s="189" t="s">
        <v>559</v>
      </c>
      <c r="B8" s="187"/>
      <c r="C8" s="187"/>
      <c r="D8" s="187"/>
      <c r="E8" s="42"/>
      <c r="F8" s="188"/>
      <c r="G8" s="8"/>
      <c r="H8" s="41"/>
    </row>
    <row r="9" spans="1:8" ht="12.75" customHeight="1" x14ac:dyDescent="0.2">
      <c r="A9" s="42"/>
      <c r="B9" s="187"/>
      <c r="C9" s="187"/>
      <c r="D9" s="187"/>
      <c r="E9" s="231"/>
      <c r="F9" s="469" t="s">
        <v>565</v>
      </c>
      <c r="G9" s="8"/>
      <c r="H9" s="41"/>
    </row>
    <row r="10" spans="1:8" ht="24" customHeight="1" x14ac:dyDescent="0.2">
      <c r="A10" s="456" t="s">
        <v>365</v>
      </c>
      <c r="B10" s="456"/>
      <c r="C10" s="456"/>
      <c r="D10" s="190"/>
      <c r="E10" s="232"/>
      <c r="F10" s="470"/>
      <c r="G10" s="8"/>
      <c r="H10" s="41"/>
    </row>
    <row r="11" spans="1:8" ht="16.899999999999999" customHeight="1" x14ac:dyDescent="0.2">
      <c r="A11" s="467" t="s">
        <v>33</v>
      </c>
      <c r="B11" s="467"/>
      <c r="C11" s="467"/>
      <c r="D11" s="191" t="s">
        <v>2031</v>
      </c>
      <c r="E11" s="232"/>
      <c r="F11" s="470"/>
      <c r="G11" s="8"/>
      <c r="H11" s="41"/>
    </row>
    <row r="12" spans="1:8" ht="18.399999999999999" customHeight="1" x14ac:dyDescent="0.2">
      <c r="A12" s="186" t="s">
        <v>35</v>
      </c>
      <c r="B12" s="187"/>
      <c r="C12" s="187"/>
      <c r="D12" s="191" t="s">
        <v>180</v>
      </c>
      <c r="E12" s="232"/>
      <c r="F12" s="471"/>
      <c r="G12" s="8"/>
      <c r="H12" s="41"/>
    </row>
    <row r="13" spans="1:8" x14ac:dyDescent="0.2">
      <c r="A13" s="186" t="s">
        <v>34</v>
      </c>
      <c r="B13" s="42"/>
      <c r="C13" s="42"/>
      <c r="D13" s="190" t="s">
        <v>511</v>
      </c>
      <c r="E13" s="188"/>
      <c r="F13" s="197"/>
      <c r="G13" s="197"/>
      <c r="H13" s="41"/>
    </row>
    <row r="14" spans="1:8" x14ac:dyDescent="0.2">
      <c r="A14" s="186" t="s">
        <v>113</v>
      </c>
      <c r="B14" s="186"/>
      <c r="C14" s="187"/>
      <c r="D14" s="187" t="s">
        <v>1762</v>
      </c>
      <c r="E14" s="192"/>
      <c r="F14" s="192"/>
      <c r="G14" s="230"/>
      <c r="H14" s="41"/>
    </row>
    <row r="15" spans="1:8" x14ac:dyDescent="0.2">
      <c r="A15" s="186"/>
      <c r="B15" s="186"/>
      <c r="C15" s="187"/>
      <c r="D15" s="187"/>
      <c r="E15" s="188"/>
      <c r="F15" s="188"/>
      <c r="G15" s="187"/>
      <c r="H15" s="41"/>
    </row>
    <row r="16" spans="1:8" x14ac:dyDescent="0.2">
      <c r="A16" s="187"/>
      <c r="B16" s="42"/>
      <c r="C16" s="42"/>
      <c r="D16" s="42"/>
      <c r="E16" s="193"/>
      <c r="F16" s="188"/>
      <c r="G16" s="187"/>
      <c r="H16" s="41"/>
    </row>
    <row r="17" spans="1:9" x14ac:dyDescent="0.2">
      <c r="A17" s="187"/>
      <c r="B17" s="187"/>
      <c r="C17" s="187"/>
      <c r="D17" s="187"/>
      <c r="E17" s="188"/>
      <c r="F17" s="235" t="s">
        <v>573</v>
      </c>
      <c r="G17" s="187"/>
      <c r="H17" s="41"/>
    </row>
    <row r="18" spans="1:9" ht="17.25" customHeight="1" x14ac:dyDescent="0.2">
      <c r="A18" s="457" t="s">
        <v>752</v>
      </c>
      <c r="B18" s="458"/>
      <c r="C18" s="458"/>
      <c r="D18" s="458"/>
      <c r="E18" s="194"/>
      <c r="F18" s="8"/>
      <c r="G18" s="42"/>
      <c r="H18" s="41"/>
    </row>
    <row r="19" spans="1:9" x14ac:dyDescent="0.2">
      <c r="A19" s="198" t="s">
        <v>3296</v>
      </c>
      <c r="B19" s="42"/>
      <c r="C19" s="187"/>
      <c r="D19" s="187" t="s">
        <v>752</v>
      </c>
      <c r="E19" s="194"/>
      <c r="F19" s="236" t="s">
        <v>561</v>
      </c>
      <c r="G19" s="226" t="s">
        <v>562</v>
      </c>
      <c r="H19" s="170"/>
    </row>
    <row r="20" spans="1:9" ht="15.75" x14ac:dyDescent="0.25">
      <c r="A20" s="183" t="s">
        <v>32</v>
      </c>
      <c r="B20" s="183"/>
      <c r="C20" s="195"/>
      <c r="D20" s="196"/>
      <c r="E20" s="194"/>
      <c r="F20" s="237">
        <v>10</v>
      </c>
      <c r="G20" s="228">
        <v>20</v>
      </c>
      <c r="H20" s="171"/>
    </row>
    <row r="21" spans="1:9" x14ac:dyDescent="0.2">
      <c r="A21" s="199">
        <v>10</v>
      </c>
      <c r="B21" s="200"/>
      <c r="C21" s="42"/>
      <c r="D21" s="201" t="s">
        <v>577</v>
      </c>
      <c r="E21" s="202"/>
      <c r="F21" s="412">
        <f>IF(G21="",0,1)</f>
        <v>1</v>
      </c>
      <c r="G21" s="172" t="s">
        <v>629</v>
      </c>
      <c r="H21" s="171"/>
    </row>
    <row r="22" spans="1:9" x14ac:dyDescent="0.2">
      <c r="A22" s="199">
        <v>20</v>
      </c>
      <c r="B22" s="200"/>
      <c r="C22" s="42"/>
      <c r="D22" s="201" t="s">
        <v>578</v>
      </c>
      <c r="E22" s="202"/>
      <c r="F22" s="412">
        <f>IF(G22="",0,2)</f>
        <v>2</v>
      </c>
      <c r="G22" s="172" t="s">
        <v>629</v>
      </c>
      <c r="H22" s="171"/>
    </row>
    <row r="23" spans="1:9" x14ac:dyDescent="0.2">
      <c r="A23" s="199">
        <v>30</v>
      </c>
      <c r="B23" s="200"/>
      <c r="C23" s="42"/>
      <c r="D23" s="201" t="s">
        <v>579</v>
      </c>
      <c r="E23" s="202"/>
      <c r="F23" s="412">
        <f>IF(G23="",0,3)</f>
        <v>3</v>
      </c>
      <c r="G23" s="172" t="s">
        <v>629</v>
      </c>
      <c r="H23" s="171"/>
    </row>
    <row r="24" spans="1:9" x14ac:dyDescent="0.2">
      <c r="A24" s="199">
        <v>40</v>
      </c>
      <c r="B24" s="200"/>
      <c r="C24" s="42"/>
      <c r="D24" s="201" t="s">
        <v>580</v>
      </c>
      <c r="E24" s="202"/>
      <c r="F24" s="412">
        <f>IF(G24="",0,4)</f>
        <v>4</v>
      </c>
      <c r="G24" s="172" t="s">
        <v>629</v>
      </c>
      <c r="H24" s="171"/>
      <c r="I24" s="238"/>
    </row>
    <row r="25" spans="1:9" x14ac:dyDescent="0.2">
      <c r="A25" s="199">
        <v>50</v>
      </c>
      <c r="B25" s="200"/>
      <c r="C25" s="42"/>
      <c r="D25" s="201" t="s">
        <v>581</v>
      </c>
      <c r="E25" s="202"/>
      <c r="F25" s="412">
        <f>IF(G25="",0,5)</f>
        <v>5</v>
      </c>
      <c r="G25" s="172" t="s">
        <v>629</v>
      </c>
      <c r="H25" s="171"/>
    </row>
    <row r="26" spans="1:9" x14ac:dyDescent="0.2">
      <c r="A26" s="199">
        <v>60</v>
      </c>
      <c r="B26" s="200"/>
      <c r="C26" s="42"/>
      <c r="D26" s="201" t="s">
        <v>582</v>
      </c>
      <c r="E26" s="202"/>
      <c r="F26" s="412">
        <f>IF(G26="",0,6)</f>
        <v>6</v>
      </c>
      <c r="G26" s="172" t="s">
        <v>629</v>
      </c>
      <c r="H26" s="171"/>
    </row>
    <row r="27" spans="1:9" x14ac:dyDescent="0.2">
      <c r="A27" s="199">
        <v>70</v>
      </c>
      <c r="B27" s="200"/>
      <c r="C27" s="42"/>
      <c r="D27" s="201" t="s">
        <v>583</v>
      </c>
      <c r="E27" s="202"/>
      <c r="F27" s="412">
        <f>IF(G27="",0,7)</f>
        <v>7</v>
      </c>
      <c r="G27" s="172" t="s">
        <v>629</v>
      </c>
      <c r="H27" s="171"/>
    </row>
    <row r="28" spans="1:9" x14ac:dyDescent="0.2">
      <c r="A28" s="199">
        <v>80</v>
      </c>
      <c r="B28" s="200"/>
      <c r="C28" s="42"/>
      <c r="D28" s="201" t="s">
        <v>584</v>
      </c>
      <c r="E28" s="202"/>
      <c r="F28" s="412">
        <f>IF(G28="",0,8)</f>
        <v>8</v>
      </c>
      <c r="G28" s="172" t="s">
        <v>629</v>
      </c>
      <c r="H28" s="171"/>
    </row>
    <row r="29" spans="1:9" x14ac:dyDescent="0.2">
      <c r="A29" s="199">
        <v>90</v>
      </c>
      <c r="B29" s="200"/>
      <c r="C29" s="42"/>
      <c r="D29" s="201" t="s">
        <v>585</v>
      </c>
      <c r="E29" s="202"/>
      <c r="F29" s="412">
        <f>IF(G29="",0,9)</f>
        <v>9</v>
      </c>
      <c r="G29" s="172" t="s">
        <v>629</v>
      </c>
      <c r="H29" s="171"/>
    </row>
    <row r="30" spans="1:9" x14ac:dyDescent="0.2">
      <c r="A30" s="199">
        <v>100</v>
      </c>
      <c r="B30" s="200"/>
      <c r="C30" s="42"/>
      <c r="D30" s="201" t="s">
        <v>586</v>
      </c>
      <c r="E30" s="202"/>
      <c r="F30" s="412">
        <f>IF(G30="",0,10)</f>
        <v>10</v>
      </c>
      <c r="G30" s="172" t="s">
        <v>629</v>
      </c>
      <c r="H30" s="171"/>
    </row>
    <row r="31" spans="1:9" x14ac:dyDescent="0.2">
      <c r="A31" s="215"/>
      <c r="B31" s="184"/>
      <c r="C31" s="42"/>
      <c r="D31" s="201"/>
      <c r="E31" s="233"/>
      <c r="F31" s="179"/>
      <c r="G31" s="179"/>
      <c r="H31" s="179"/>
    </row>
    <row r="32" spans="1:9" x14ac:dyDescent="0.2">
      <c r="A32" s="215"/>
      <c r="B32" s="184"/>
      <c r="C32" s="42"/>
      <c r="D32" s="201"/>
      <c r="E32" s="233"/>
      <c r="F32" s="179"/>
      <c r="G32" s="179"/>
      <c r="H32" s="179"/>
    </row>
    <row r="33" spans="1:8" x14ac:dyDescent="0.2">
      <c r="A33" s="215"/>
      <c r="B33" s="184"/>
      <c r="C33" s="42"/>
      <c r="D33" s="201"/>
      <c r="E33" s="233"/>
      <c r="F33" s="179"/>
      <c r="G33" s="179"/>
      <c r="H33" s="179"/>
    </row>
    <row r="34" spans="1:8" x14ac:dyDescent="0.2">
      <c r="A34" s="215"/>
      <c r="B34" s="184"/>
      <c r="C34" s="42"/>
      <c r="D34" s="201"/>
      <c r="E34" s="233"/>
      <c r="F34" s="179"/>
      <c r="G34" s="180"/>
      <c r="H34" s="179"/>
    </row>
    <row r="35" spans="1:8" x14ac:dyDescent="0.2">
      <c r="A35" s="215"/>
      <c r="B35" s="184"/>
      <c r="C35" s="42"/>
      <c r="D35" s="8"/>
      <c r="E35" s="233"/>
      <c r="F35" s="179"/>
      <c r="G35" s="179"/>
      <c r="H35" s="179"/>
    </row>
    <row r="36" spans="1:8" x14ac:dyDescent="0.2">
      <c r="A36" s="215"/>
      <c r="B36" s="184"/>
      <c r="C36" s="42"/>
      <c r="D36" s="8"/>
      <c r="E36" s="233"/>
      <c r="F36" s="179"/>
      <c r="G36" s="179"/>
      <c r="H36" s="179"/>
    </row>
    <row r="37" spans="1:8" x14ac:dyDescent="0.2">
      <c r="A37" s="215"/>
      <c r="B37" s="184"/>
      <c r="C37" s="42"/>
      <c r="D37" s="8"/>
      <c r="E37" s="233"/>
      <c r="F37" s="179"/>
      <c r="G37" s="179"/>
      <c r="H37" s="179"/>
    </row>
    <row r="38" spans="1:8" x14ac:dyDescent="0.2">
      <c r="A38" s="215"/>
      <c r="B38" s="184"/>
      <c r="C38" s="42"/>
      <c r="D38" s="201"/>
      <c r="E38" s="233"/>
      <c r="F38" s="179"/>
      <c r="G38" s="179"/>
      <c r="H38" s="179"/>
    </row>
    <row r="39" spans="1:8" x14ac:dyDescent="0.2">
      <c r="A39" s="215"/>
      <c r="B39" s="184"/>
      <c r="C39" s="42"/>
      <c r="D39" s="201"/>
      <c r="E39" s="233"/>
      <c r="F39" s="179"/>
      <c r="G39" s="179"/>
      <c r="H39" s="179"/>
    </row>
    <row r="40" spans="1:8" ht="15" x14ac:dyDescent="0.2">
      <c r="A40" s="8"/>
      <c r="B40" s="234"/>
      <c r="C40" s="8"/>
      <c r="D40" s="8"/>
      <c r="E40" s="8"/>
      <c r="H40" s="179"/>
    </row>
  </sheetData>
  <sheetProtection password="F0A6" sheet="1" objects="1" scenarios="1"/>
  <mergeCells count="4">
    <mergeCell ref="A10:C10"/>
    <mergeCell ref="A11:C11"/>
    <mergeCell ref="A18:D18"/>
    <mergeCell ref="F9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2:J52"/>
  <sheetViews>
    <sheetView topLeftCell="A16" workbookViewId="0">
      <selection activeCell="F54" sqref="F54"/>
    </sheetView>
  </sheetViews>
  <sheetFormatPr defaultRowHeight="12.75" x14ac:dyDescent="0.2"/>
  <cols>
    <col min="2" max="2" width="27.7109375" customWidth="1"/>
  </cols>
  <sheetData>
    <row r="2" spans="1:10" x14ac:dyDescent="0.2">
      <c r="A2" s="144">
        <v>20</v>
      </c>
      <c r="D2" s="80" t="s">
        <v>768</v>
      </c>
      <c r="E2" s="80" t="s">
        <v>770</v>
      </c>
      <c r="F2" s="80" t="s">
        <v>771</v>
      </c>
      <c r="G2" s="80" t="s">
        <v>772</v>
      </c>
      <c r="H2" s="80" t="s">
        <v>773</v>
      </c>
      <c r="I2" s="80" t="s">
        <v>1826</v>
      </c>
      <c r="J2" t="s">
        <v>774</v>
      </c>
    </row>
    <row r="3" spans="1:10" x14ac:dyDescent="0.2">
      <c r="A3">
        <v>1</v>
      </c>
      <c r="B3" s="145" t="s">
        <v>217</v>
      </c>
      <c r="D3" s="80" t="s">
        <v>782</v>
      </c>
      <c r="E3" s="80" t="s">
        <v>782</v>
      </c>
      <c r="F3" s="80" t="s">
        <v>782</v>
      </c>
      <c r="G3" s="80" t="s">
        <v>782</v>
      </c>
      <c r="H3" s="80" t="s">
        <v>782</v>
      </c>
      <c r="I3" s="80" t="s">
        <v>782</v>
      </c>
    </row>
    <row r="4" spans="1:10" x14ac:dyDescent="0.2">
      <c r="A4">
        <v>0</v>
      </c>
      <c r="B4" s="145" t="s">
        <v>214</v>
      </c>
    </row>
    <row r="7" spans="1:10" x14ac:dyDescent="0.2">
      <c r="A7" s="144">
        <v>450</v>
      </c>
      <c r="D7" s="80" t="s">
        <v>768</v>
      </c>
      <c r="E7" s="80" t="s">
        <v>770</v>
      </c>
      <c r="F7" s="80" t="s">
        <v>771</v>
      </c>
      <c r="G7" s="80" t="s">
        <v>772</v>
      </c>
      <c r="H7" s="80" t="s">
        <v>773</v>
      </c>
      <c r="I7" s="80"/>
      <c r="J7" t="s">
        <v>774</v>
      </c>
    </row>
    <row r="8" spans="1:10" x14ac:dyDescent="0.2">
      <c r="A8">
        <v>1</v>
      </c>
      <c r="B8" s="151" t="s">
        <v>436</v>
      </c>
      <c r="D8" s="80" t="s">
        <v>780</v>
      </c>
      <c r="E8" s="80" t="s">
        <v>780</v>
      </c>
      <c r="F8" s="80" t="s">
        <v>780</v>
      </c>
      <c r="G8" s="80" t="s">
        <v>780</v>
      </c>
      <c r="H8" s="80" t="s">
        <v>780</v>
      </c>
      <c r="I8" s="80"/>
    </row>
    <row r="9" spans="1:10" x14ac:dyDescent="0.2">
      <c r="A9">
        <v>2</v>
      </c>
      <c r="B9" s="151" t="s">
        <v>437</v>
      </c>
    </row>
    <row r="10" spans="1:10" x14ac:dyDescent="0.2">
      <c r="A10">
        <v>3</v>
      </c>
      <c r="B10" s="151" t="s">
        <v>438</v>
      </c>
    </row>
    <row r="11" spans="1:10" x14ac:dyDescent="0.2">
      <c r="A11">
        <v>4</v>
      </c>
      <c r="B11" s="153" t="s">
        <v>439</v>
      </c>
    </row>
    <row r="13" spans="1:10" x14ac:dyDescent="0.2">
      <c r="A13" s="144">
        <v>460</v>
      </c>
      <c r="D13" s="80" t="s">
        <v>768</v>
      </c>
      <c r="E13" s="80" t="s">
        <v>770</v>
      </c>
      <c r="F13" s="80" t="s">
        <v>771</v>
      </c>
      <c r="G13" s="80" t="s">
        <v>772</v>
      </c>
      <c r="H13" s="80" t="s">
        <v>773</v>
      </c>
      <c r="I13" s="80"/>
      <c r="J13" t="s">
        <v>774</v>
      </c>
    </row>
    <row r="14" spans="1:10" x14ac:dyDescent="0.2">
      <c r="A14">
        <v>1</v>
      </c>
      <c r="B14" s="151" t="s">
        <v>440</v>
      </c>
      <c r="D14" s="80" t="s">
        <v>781</v>
      </c>
      <c r="E14" s="80" t="s">
        <v>781</v>
      </c>
      <c r="F14" s="80" t="s">
        <v>781</v>
      </c>
      <c r="G14" s="80" t="s">
        <v>781</v>
      </c>
      <c r="H14" s="80" t="s">
        <v>781</v>
      </c>
      <c r="I14" s="80"/>
    </row>
    <row r="15" spans="1:10" x14ac:dyDescent="0.2">
      <c r="A15">
        <v>2</v>
      </c>
      <c r="B15" s="151" t="s">
        <v>433</v>
      </c>
    </row>
    <row r="16" spans="1:10" x14ac:dyDescent="0.2">
      <c r="A16">
        <v>3</v>
      </c>
      <c r="B16" s="248" t="s">
        <v>539</v>
      </c>
    </row>
    <row r="17" spans="1:10" x14ac:dyDescent="0.2">
      <c r="A17">
        <v>4</v>
      </c>
      <c r="B17" s="153" t="s">
        <v>439</v>
      </c>
    </row>
    <row r="20" spans="1:10" x14ac:dyDescent="0.2">
      <c r="A20" s="144">
        <v>550</v>
      </c>
      <c r="D20" s="80" t="s">
        <v>768</v>
      </c>
      <c r="E20" s="80" t="s">
        <v>770</v>
      </c>
      <c r="F20" s="80" t="s">
        <v>771</v>
      </c>
      <c r="G20" s="80" t="s">
        <v>772</v>
      </c>
      <c r="H20" s="80" t="s">
        <v>773</v>
      </c>
      <c r="I20" s="80"/>
      <c r="J20" t="s">
        <v>774</v>
      </c>
    </row>
    <row r="21" spans="1:10" x14ac:dyDescent="0.2">
      <c r="A21">
        <v>1</v>
      </c>
      <c r="B21" s="151" t="s">
        <v>217</v>
      </c>
      <c r="D21" s="80" t="s">
        <v>769</v>
      </c>
      <c r="E21" s="80" t="s">
        <v>769</v>
      </c>
      <c r="F21" s="80" t="s">
        <v>769</v>
      </c>
      <c r="G21" s="80" t="s">
        <v>769</v>
      </c>
      <c r="H21" s="80" t="s">
        <v>769</v>
      </c>
      <c r="I21" s="80"/>
      <c r="J21" t="s">
        <v>775</v>
      </c>
    </row>
    <row r="22" spans="1:10" x14ac:dyDescent="0.2">
      <c r="A22">
        <v>2</v>
      </c>
      <c r="B22" s="151" t="s">
        <v>214</v>
      </c>
    </row>
    <row r="23" spans="1:10" x14ac:dyDescent="0.2">
      <c r="A23">
        <v>3</v>
      </c>
      <c r="B23" s="151" t="s">
        <v>450</v>
      </c>
    </row>
    <row r="26" spans="1:10" x14ac:dyDescent="0.2">
      <c r="A26" s="144">
        <v>760</v>
      </c>
      <c r="D26" s="80" t="s">
        <v>768</v>
      </c>
      <c r="E26" s="80" t="s">
        <v>770</v>
      </c>
      <c r="F26" s="80" t="s">
        <v>771</v>
      </c>
      <c r="J26" t="s">
        <v>774</v>
      </c>
    </row>
    <row r="27" spans="1:10" x14ac:dyDescent="0.2">
      <c r="A27">
        <v>1</v>
      </c>
      <c r="B27" s="151" t="s">
        <v>506</v>
      </c>
      <c r="D27" s="80" t="s">
        <v>779</v>
      </c>
      <c r="E27" s="80" t="s">
        <v>779</v>
      </c>
      <c r="F27" s="80" t="s">
        <v>779</v>
      </c>
      <c r="J27" t="s">
        <v>775</v>
      </c>
    </row>
    <row r="28" spans="1:10" x14ac:dyDescent="0.2">
      <c r="A28">
        <v>2</v>
      </c>
      <c r="B28" s="151" t="s">
        <v>458</v>
      </c>
    </row>
    <row r="29" spans="1:10" x14ac:dyDescent="0.2">
      <c r="A29">
        <v>3</v>
      </c>
      <c r="B29" s="151" t="s">
        <v>507</v>
      </c>
    </row>
    <row r="31" spans="1:10" x14ac:dyDescent="0.2">
      <c r="A31" s="2">
        <v>222</v>
      </c>
      <c r="D31" s="80" t="s">
        <v>768</v>
      </c>
      <c r="E31" s="80" t="s">
        <v>770</v>
      </c>
      <c r="F31" s="80" t="s">
        <v>771</v>
      </c>
      <c r="G31" s="80" t="s">
        <v>772</v>
      </c>
      <c r="H31" s="80" t="s">
        <v>773</v>
      </c>
      <c r="I31" s="80" t="s">
        <v>1826</v>
      </c>
      <c r="J31" t="s">
        <v>774</v>
      </c>
    </row>
    <row r="32" spans="1:10" x14ac:dyDescent="0.2">
      <c r="A32">
        <v>1</v>
      </c>
      <c r="B32" s="151" t="s">
        <v>457</v>
      </c>
      <c r="D32" s="80" t="s">
        <v>777</v>
      </c>
      <c r="E32" s="80" t="s">
        <v>777</v>
      </c>
      <c r="F32" s="80" t="s">
        <v>777</v>
      </c>
      <c r="I32" s="80" t="s">
        <v>777</v>
      </c>
      <c r="J32" t="s">
        <v>775</v>
      </c>
    </row>
    <row r="33" spans="1:10" x14ac:dyDescent="0.2">
      <c r="A33">
        <v>2</v>
      </c>
      <c r="B33" s="151" t="s">
        <v>458</v>
      </c>
    </row>
    <row r="34" spans="1:10" x14ac:dyDescent="0.2">
      <c r="A34">
        <v>3</v>
      </c>
      <c r="B34" s="151" t="s">
        <v>508</v>
      </c>
    </row>
    <row r="35" spans="1:10" x14ac:dyDescent="0.2">
      <c r="A35">
        <v>4</v>
      </c>
      <c r="B35" s="153" t="s">
        <v>1659</v>
      </c>
    </row>
    <row r="37" spans="1:10" x14ac:dyDescent="0.2">
      <c r="D37" s="80" t="s">
        <v>768</v>
      </c>
      <c r="E37" s="80" t="s">
        <v>770</v>
      </c>
      <c r="F37" s="80" t="s">
        <v>771</v>
      </c>
      <c r="G37" s="80" t="s">
        <v>772</v>
      </c>
      <c r="H37" s="80" t="s">
        <v>773</v>
      </c>
      <c r="I37" s="80" t="s">
        <v>1826</v>
      </c>
      <c r="J37" t="s">
        <v>774</v>
      </c>
    </row>
    <row r="38" spans="1:10" x14ac:dyDescent="0.2">
      <c r="A38">
        <v>1</v>
      </c>
      <c r="B38" s="15" t="s">
        <v>711</v>
      </c>
      <c r="D38" s="80" t="s">
        <v>778</v>
      </c>
      <c r="E38" s="80"/>
      <c r="F38" s="80"/>
      <c r="G38" s="80"/>
      <c r="H38" s="80"/>
      <c r="I38" s="80" t="s">
        <v>778</v>
      </c>
      <c r="J38" t="s">
        <v>775</v>
      </c>
    </row>
    <row r="39" spans="1:10" x14ac:dyDescent="0.2">
      <c r="A39">
        <v>2</v>
      </c>
      <c r="B39" s="15" t="s">
        <v>713</v>
      </c>
      <c r="D39" s="80" t="s">
        <v>738</v>
      </c>
      <c r="E39" s="80"/>
      <c r="G39" s="80"/>
      <c r="H39" s="80"/>
      <c r="I39" s="80" t="s">
        <v>738</v>
      </c>
      <c r="J39" t="s">
        <v>775</v>
      </c>
    </row>
    <row r="40" spans="1:10" x14ac:dyDescent="0.2">
      <c r="A40">
        <v>3</v>
      </c>
      <c r="B40" s="15" t="s">
        <v>712</v>
      </c>
      <c r="D40" s="80" t="s">
        <v>740</v>
      </c>
      <c r="I40" s="80" t="s">
        <v>740</v>
      </c>
      <c r="J40" t="s">
        <v>775</v>
      </c>
    </row>
    <row r="42" spans="1:10" x14ac:dyDescent="0.2">
      <c r="D42" s="80" t="s">
        <v>768</v>
      </c>
      <c r="E42" s="80" t="s">
        <v>770</v>
      </c>
      <c r="F42" s="80" t="s">
        <v>771</v>
      </c>
      <c r="G42" s="80" t="s">
        <v>772</v>
      </c>
      <c r="H42" s="80" t="s">
        <v>773</v>
      </c>
      <c r="I42" s="80" t="s">
        <v>1826</v>
      </c>
      <c r="J42" t="s">
        <v>774</v>
      </c>
    </row>
    <row r="43" spans="1:10" x14ac:dyDescent="0.2">
      <c r="A43">
        <v>1</v>
      </c>
      <c r="B43" s="15" t="s">
        <v>731</v>
      </c>
      <c r="D43" s="80" t="s">
        <v>671</v>
      </c>
      <c r="E43" s="80" t="s">
        <v>671</v>
      </c>
      <c r="F43" s="80" t="s">
        <v>776</v>
      </c>
      <c r="G43" s="80" t="s">
        <v>763</v>
      </c>
      <c r="H43" s="80" t="s">
        <v>764</v>
      </c>
      <c r="I43" s="80" t="s">
        <v>1828</v>
      </c>
      <c r="J43" t="s">
        <v>775</v>
      </c>
    </row>
    <row r="44" spans="1:10" x14ac:dyDescent="0.2">
      <c r="A44">
        <v>2</v>
      </c>
      <c r="B44" s="15" t="s">
        <v>730</v>
      </c>
      <c r="D44" s="80" t="s">
        <v>681</v>
      </c>
      <c r="E44" s="80" t="s">
        <v>681</v>
      </c>
      <c r="G44" s="80" t="s">
        <v>681</v>
      </c>
      <c r="H44" s="80" t="s">
        <v>681</v>
      </c>
      <c r="I44" s="80"/>
      <c r="J44" t="s">
        <v>775</v>
      </c>
    </row>
    <row r="45" spans="1:10" x14ac:dyDescent="0.2">
      <c r="A45">
        <v>3</v>
      </c>
      <c r="B45" s="15" t="s">
        <v>729</v>
      </c>
    </row>
    <row r="47" spans="1:10" x14ac:dyDescent="0.2">
      <c r="A47" s="2"/>
      <c r="D47" s="80"/>
      <c r="E47" s="80"/>
      <c r="F47" s="80"/>
      <c r="G47" s="80"/>
      <c r="H47" s="80"/>
      <c r="I47" s="80"/>
    </row>
    <row r="48" spans="1:10" x14ac:dyDescent="0.2">
      <c r="A48">
        <v>1</v>
      </c>
      <c r="B48" s="248" t="s">
        <v>2820</v>
      </c>
      <c r="D48" s="80"/>
      <c r="E48" s="80"/>
      <c r="F48" s="80"/>
    </row>
    <row r="49" spans="1:2" x14ac:dyDescent="0.2">
      <c r="A49">
        <v>2</v>
      </c>
      <c r="B49" s="248" t="s">
        <v>2821</v>
      </c>
    </row>
    <row r="50" spans="1:2" x14ac:dyDescent="0.2">
      <c r="A50">
        <v>3</v>
      </c>
      <c r="B50" s="248" t="s">
        <v>436</v>
      </c>
    </row>
    <row r="51" spans="1:2" x14ac:dyDescent="0.2">
      <c r="A51">
        <v>4</v>
      </c>
      <c r="B51" s="321" t="s">
        <v>447</v>
      </c>
    </row>
    <row r="52" spans="1:2" x14ac:dyDescent="0.2">
      <c r="A52">
        <v>5</v>
      </c>
      <c r="B52" s="15" t="s">
        <v>2822</v>
      </c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K361"/>
  <sheetViews>
    <sheetView workbookViewId="0">
      <selection activeCell="D26" sqref="D26"/>
    </sheetView>
  </sheetViews>
  <sheetFormatPr defaultRowHeight="12.75" x14ac:dyDescent="0.2"/>
  <cols>
    <col min="1" max="1" width="16.7109375" style="6" bestFit="1" customWidth="1"/>
    <col min="2" max="2" width="15.42578125" style="6" bestFit="1" customWidth="1"/>
    <col min="3" max="3" width="15.42578125" style="6" customWidth="1"/>
    <col min="4" max="4" width="15" style="6" bestFit="1" customWidth="1"/>
    <col min="5" max="5" width="10.5703125" style="6" bestFit="1" customWidth="1"/>
  </cols>
  <sheetData>
    <row r="1" spans="1:11" x14ac:dyDescent="0.2">
      <c r="A1" s="5" t="s">
        <v>37</v>
      </c>
      <c r="B1" s="5" t="s">
        <v>38</v>
      </c>
      <c r="C1" s="5" t="s">
        <v>62</v>
      </c>
      <c r="D1" s="5" t="s">
        <v>61</v>
      </c>
      <c r="E1" s="5" t="s">
        <v>60</v>
      </c>
    </row>
    <row r="2" spans="1:11" x14ac:dyDescent="0.2">
      <c r="A2" s="51">
        <v>201</v>
      </c>
      <c r="B2" s="45" t="s">
        <v>154</v>
      </c>
      <c r="C2" s="51">
        <v>1</v>
      </c>
      <c r="D2" s="51">
        <v>1</v>
      </c>
      <c r="E2" s="51">
        <v>0</v>
      </c>
      <c r="K2" s="51"/>
    </row>
    <row r="3" spans="1:11" x14ac:dyDescent="0.2">
      <c r="A3" s="51">
        <v>201</v>
      </c>
      <c r="B3" s="15" t="s">
        <v>461</v>
      </c>
      <c r="C3" s="53">
        <v>1</v>
      </c>
      <c r="D3" s="53">
        <v>1</v>
      </c>
      <c r="E3" s="53">
        <v>0</v>
      </c>
      <c r="K3" s="53"/>
    </row>
    <row r="4" spans="1:11" x14ac:dyDescent="0.2">
      <c r="A4" s="51">
        <v>201</v>
      </c>
      <c r="B4" s="15" t="s">
        <v>512</v>
      </c>
      <c r="C4" s="53">
        <v>1</v>
      </c>
      <c r="D4" s="53">
        <v>0</v>
      </c>
      <c r="E4" s="53">
        <v>0</v>
      </c>
      <c r="K4" s="53"/>
    </row>
    <row r="5" spans="1:11" x14ac:dyDescent="0.2">
      <c r="A5" s="51">
        <v>201</v>
      </c>
      <c r="B5" s="15" t="s">
        <v>558</v>
      </c>
      <c r="C5" s="53">
        <v>1</v>
      </c>
      <c r="D5" s="53">
        <v>0</v>
      </c>
      <c r="E5" s="53">
        <v>0</v>
      </c>
      <c r="K5" s="53"/>
    </row>
    <row r="6" spans="1:11" x14ac:dyDescent="0.2">
      <c r="A6" s="51">
        <v>201</v>
      </c>
      <c r="B6" s="15" t="s">
        <v>575</v>
      </c>
      <c r="C6" s="53">
        <v>1</v>
      </c>
      <c r="D6" s="53">
        <v>0</v>
      </c>
      <c r="E6" s="53">
        <v>0</v>
      </c>
      <c r="K6" s="53"/>
    </row>
    <row r="7" spans="1:11" x14ac:dyDescent="0.2">
      <c r="A7" s="51">
        <v>201</v>
      </c>
      <c r="B7" s="15" t="s">
        <v>576</v>
      </c>
      <c r="C7" s="53">
        <v>1</v>
      </c>
      <c r="D7" s="53">
        <v>0</v>
      </c>
      <c r="E7" s="53">
        <v>0</v>
      </c>
      <c r="K7" s="53"/>
    </row>
    <row r="8" spans="1:11" x14ac:dyDescent="0.2">
      <c r="A8" s="51">
        <v>201</v>
      </c>
      <c r="B8" s="15" t="s">
        <v>2813</v>
      </c>
      <c r="C8" s="53">
        <v>1</v>
      </c>
      <c r="D8" s="53">
        <v>0</v>
      </c>
      <c r="E8" s="53">
        <v>0</v>
      </c>
      <c r="K8" s="53"/>
    </row>
    <row r="9" spans="1:11" x14ac:dyDescent="0.2">
      <c r="A9" s="51">
        <v>201</v>
      </c>
      <c r="B9" s="15" t="s">
        <v>1814</v>
      </c>
      <c r="C9" s="53">
        <v>1</v>
      </c>
      <c r="D9" s="53">
        <v>0</v>
      </c>
      <c r="E9" s="53">
        <v>0</v>
      </c>
      <c r="K9" s="53"/>
    </row>
    <row r="10" spans="1:11" x14ac:dyDescent="0.2">
      <c r="A10" s="51">
        <v>201</v>
      </c>
      <c r="B10" s="245" t="s">
        <v>565</v>
      </c>
      <c r="C10" s="246">
        <v>2</v>
      </c>
      <c r="D10" s="246">
        <v>0</v>
      </c>
      <c r="E10" s="246">
        <v>0</v>
      </c>
      <c r="K10" s="246"/>
    </row>
    <row r="11" spans="1:11" x14ac:dyDescent="0.2">
      <c r="A11" s="51">
        <v>210</v>
      </c>
      <c r="B11" s="45" t="s">
        <v>154</v>
      </c>
      <c r="C11" s="51">
        <v>1</v>
      </c>
      <c r="D11" s="51">
        <v>1</v>
      </c>
      <c r="E11" s="51">
        <v>0</v>
      </c>
    </row>
    <row r="12" spans="1:11" x14ac:dyDescent="0.2">
      <c r="A12" s="51">
        <v>210</v>
      </c>
      <c r="B12" s="15" t="s">
        <v>461</v>
      </c>
      <c r="C12" s="53">
        <v>1</v>
      </c>
      <c r="D12" s="53">
        <v>1</v>
      </c>
      <c r="E12" s="53">
        <v>0</v>
      </c>
    </row>
    <row r="13" spans="1:11" x14ac:dyDescent="0.2">
      <c r="A13" s="51">
        <v>210</v>
      </c>
      <c r="B13" s="15" t="s">
        <v>512</v>
      </c>
      <c r="C13" s="53">
        <v>1</v>
      </c>
      <c r="D13" s="53">
        <v>0</v>
      </c>
      <c r="E13" s="53">
        <v>0</v>
      </c>
    </row>
    <row r="14" spans="1:11" x14ac:dyDescent="0.2">
      <c r="A14" s="51">
        <v>210</v>
      </c>
      <c r="B14" s="15" t="s">
        <v>558</v>
      </c>
      <c r="C14" s="53">
        <v>1</v>
      </c>
      <c r="D14" s="53">
        <v>0</v>
      </c>
      <c r="E14" s="53">
        <v>0</v>
      </c>
    </row>
    <row r="15" spans="1:11" x14ac:dyDescent="0.2">
      <c r="A15" s="51">
        <v>210</v>
      </c>
      <c r="B15" s="15" t="s">
        <v>575</v>
      </c>
      <c r="C15" s="53">
        <v>1</v>
      </c>
      <c r="D15" s="53">
        <v>0</v>
      </c>
      <c r="E15" s="53">
        <v>0</v>
      </c>
    </row>
    <row r="16" spans="1:11" x14ac:dyDescent="0.2">
      <c r="A16" s="51">
        <v>210</v>
      </c>
      <c r="B16" s="15" t="s">
        <v>576</v>
      </c>
      <c r="C16" s="53">
        <v>1</v>
      </c>
      <c r="D16" s="53">
        <v>0</v>
      </c>
      <c r="E16" s="53">
        <v>0</v>
      </c>
    </row>
    <row r="17" spans="1:5" x14ac:dyDescent="0.2">
      <c r="A17" s="51">
        <v>210</v>
      </c>
      <c r="B17" s="15" t="s">
        <v>2813</v>
      </c>
      <c r="C17" s="53">
        <v>1</v>
      </c>
      <c r="D17" s="53">
        <v>0</v>
      </c>
      <c r="E17" s="53">
        <v>0</v>
      </c>
    </row>
    <row r="18" spans="1:5" x14ac:dyDescent="0.2">
      <c r="A18" s="51">
        <v>210</v>
      </c>
      <c r="B18" s="15" t="s">
        <v>1814</v>
      </c>
      <c r="C18" s="53">
        <v>1</v>
      </c>
      <c r="D18" s="53">
        <v>0</v>
      </c>
      <c r="E18" s="53">
        <v>0</v>
      </c>
    </row>
    <row r="19" spans="1:5" x14ac:dyDescent="0.2">
      <c r="A19" s="51">
        <v>210</v>
      </c>
      <c r="B19" s="245" t="s">
        <v>565</v>
      </c>
      <c r="C19" s="246">
        <v>2</v>
      </c>
      <c r="D19" s="246">
        <v>0</v>
      </c>
      <c r="E19" s="246">
        <v>0</v>
      </c>
    </row>
    <row r="20" spans="1:5" x14ac:dyDescent="0.2">
      <c r="A20" s="51">
        <v>219</v>
      </c>
      <c r="B20" s="45" t="s">
        <v>154</v>
      </c>
      <c r="C20" s="51">
        <v>1</v>
      </c>
      <c r="D20" s="51">
        <v>1</v>
      </c>
      <c r="E20" s="51">
        <v>0</v>
      </c>
    </row>
    <row r="21" spans="1:5" x14ac:dyDescent="0.2">
      <c r="A21" s="51">
        <v>219</v>
      </c>
      <c r="B21" s="15" t="s">
        <v>461</v>
      </c>
      <c r="C21" s="53">
        <v>1</v>
      </c>
      <c r="D21" s="53">
        <v>0</v>
      </c>
      <c r="E21" s="53">
        <v>0</v>
      </c>
    </row>
    <row r="22" spans="1:5" x14ac:dyDescent="0.2">
      <c r="A22" s="51">
        <v>219</v>
      </c>
      <c r="B22" s="15" t="s">
        <v>512</v>
      </c>
      <c r="C22" s="53">
        <v>1</v>
      </c>
      <c r="D22" s="53">
        <v>0</v>
      </c>
      <c r="E22" s="53">
        <v>0</v>
      </c>
    </row>
    <row r="23" spans="1:5" x14ac:dyDescent="0.2">
      <c r="A23" s="51">
        <v>219</v>
      </c>
      <c r="B23" s="15" t="s">
        <v>558</v>
      </c>
      <c r="C23" s="53">
        <v>1</v>
      </c>
      <c r="D23" s="53">
        <v>0</v>
      </c>
      <c r="E23" s="53">
        <v>0</v>
      </c>
    </row>
    <row r="24" spans="1:5" x14ac:dyDescent="0.2">
      <c r="A24" s="51">
        <v>219</v>
      </c>
      <c r="B24" s="15" t="s">
        <v>575</v>
      </c>
      <c r="C24" s="53">
        <v>1</v>
      </c>
      <c r="D24" s="53">
        <v>0</v>
      </c>
      <c r="E24" s="53">
        <v>0</v>
      </c>
    </row>
    <row r="25" spans="1:5" x14ac:dyDescent="0.2">
      <c r="A25" s="51">
        <v>219</v>
      </c>
      <c r="B25" s="15" t="s">
        <v>576</v>
      </c>
      <c r="C25" s="53">
        <v>1</v>
      </c>
      <c r="D25" s="53">
        <v>0</v>
      </c>
      <c r="E25" s="53">
        <v>0</v>
      </c>
    </row>
    <row r="26" spans="1:5" x14ac:dyDescent="0.2">
      <c r="A26" s="51">
        <v>219</v>
      </c>
      <c r="B26" s="15" t="s">
        <v>2813</v>
      </c>
      <c r="C26" s="53">
        <v>1</v>
      </c>
      <c r="D26" s="53">
        <v>1</v>
      </c>
      <c r="E26" s="53">
        <v>0</v>
      </c>
    </row>
    <row r="27" spans="1:5" x14ac:dyDescent="0.2">
      <c r="A27" s="51">
        <v>219</v>
      </c>
      <c r="B27" s="15" t="s">
        <v>1814</v>
      </c>
      <c r="C27" s="53">
        <v>1</v>
      </c>
      <c r="D27" s="53">
        <v>0</v>
      </c>
      <c r="E27" s="53">
        <v>0</v>
      </c>
    </row>
    <row r="28" spans="1:5" x14ac:dyDescent="0.2">
      <c r="A28" s="51">
        <v>219</v>
      </c>
      <c r="B28" s="245" t="s">
        <v>565</v>
      </c>
      <c r="C28" s="246">
        <v>2</v>
      </c>
      <c r="D28" s="246">
        <v>0</v>
      </c>
      <c r="E28" s="246">
        <v>0</v>
      </c>
    </row>
    <row r="29" spans="1:5" x14ac:dyDescent="0.2">
      <c r="A29" s="51">
        <v>221</v>
      </c>
      <c r="B29" s="45" t="s">
        <v>154</v>
      </c>
      <c r="C29" s="51">
        <v>1</v>
      </c>
      <c r="D29" s="51">
        <v>1</v>
      </c>
      <c r="E29" s="51">
        <v>0</v>
      </c>
    </row>
    <row r="30" spans="1:5" x14ac:dyDescent="0.2">
      <c r="A30" s="51">
        <v>221</v>
      </c>
      <c r="B30" s="15" t="s">
        <v>461</v>
      </c>
      <c r="C30" s="53">
        <v>1</v>
      </c>
      <c r="D30" s="53">
        <v>1</v>
      </c>
      <c r="E30" s="53">
        <v>0</v>
      </c>
    </row>
    <row r="31" spans="1:5" x14ac:dyDescent="0.2">
      <c r="A31" s="51">
        <v>221</v>
      </c>
      <c r="B31" s="15" t="s">
        <v>512</v>
      </c>
      <c r="C31" s="53">
        <v>1</v>
      </c>
      <c r="D31" s="53">
        <v>0</v>
      </c>
      <c r="E31" s="53">
        <v>0</v>
      </c>
    </row>
    <row r="32" spans="1:5" x14ac:dyDescent="0.2">
      <c r="A32" s="51">
        <v>221</v>
      </c>
      <c r="B32" s="15" t="s">
        <v>558</v>
      </c>
      <c r="C32" s="53">
        <v>1</v>
      </c>
      <c r="D32" s="53">
        <v>0</v>
      </c>
      <c r="E32" s="53">
        <v>0</v>
      </c>
    </row>
    <row r="33" spans="1:5" x14ac:dyDescent="0.2">
      <c r="A33" s="51">
        <v>221</v>
      </c>
      <c r="B33" s="15" t="s">
        <v>575</v>
      </c>
      <c r="C33" s="53">
        <v>1</v>
      </c>
      <c r="D33" s="53">
        <v>0</v>
      </c>
      <c r="E33" s="53">
        <v>0</v>
      </c>
    </row>
    <row r="34" spans="1:5" x14ac:dyDescent="0.2">
      <c r="A34" s="51">
        <v>221</v>
      </c>
      <c r="B34" s="15" t="s">
        <v>576</v>
      </c>
      <c r="C34" s="53">
        <v>1</v>
      </c>
      <c r="D34" s="53">
        <v>0</v>
      </c>
      <c r="E34" s="53">
        <v>0</v>
      </c>
    </row>
    <row r="35" spans="1:5" x14ac:dyDescent="0.2">
      <c r="A35" s="51">
        <v>221</v>
      </c>
      <c r="B35" s="15" t="s">
        <v>2813</v>
      </c>
      <c r="C35" s="53">
        <v>1</v>
      </c>
      <c r="D35" s="53">
        <v>0</v>
      </c>
      <c r="E35" s="53">
        <v>0</v>
      </c>
    </row>
    <row r="36" spans="1:5" x14ac:dyDescent="0.2">
      <c r="A36" s="51">
        <v>221</v>
      </c>
      <c r="B36" s="15" t="s">
        <v>1814</v>
      </c>
      <c r="C36" s="53">
        <v>1</v>
      </c>
      <c r="D36" s="53">
        <v>0</v>
      </c>
      <c r="E36" s="53">
        <v>0</v>
      </c>
    </row>
    <row r="37" spans="1:5" x14ac:dyDescent="0.2">
      <c r="A37" s="51">
        <v>221</v>
      </c>
      <c r="B37" s="245" t="s">
        <v>565</v>
      </c>
      <c r="C37" s="246">
        <v>2</v>
      </c>
      <c r="D37" s="246">
        <v>0</v>
      </c>
      <c r="E37" s="246">
        <v>0</v>
      </c>
    </row>
    <row r="38" spans="1:5" x14ac:dyDescent="0.2">
      <c r="A38" s="51">
        <v>222</v>
      </c>
      <c r="B38" s="45" t="s">
        <v>154</v>
      </c>
      <c r="C38" s="51">
        <v>1</v>
      </c>
      <c r="D38" s="51">
        <v>1</v>
      </c>
      <c r="E38" s="51">
        <v>0</v>
      </c>
    </row>
    <row r="39" spans="1:5" x14ac:dyDescent="0.2">
      <c r="A39" s="51">
        <v>222</v>
      </c>
      <c r="B39" s="15" t="s">
        <v>461</v>
      </c>
      <c r="C39" s="53">
        <v>1</v>
      </c>
      <c r="D39" s="53">
        <v>1</v>
      </c>
      <c r="E39" s="53">
        <v>0</v>
      </c>
    </row>
    <row r="40" spans="1:5" x14ac:dyDescent="0.2">
      <c r="A40" s="51">
        <v>222</v>
      </c>
      <c r="B40" s="15" t="s">
        <v>512</v>
      </c>
      <c r="C40" s="53">
        <v>1</v>
      </c>
      <c r="D40" s="53">
        <v>0</v>
      </c>
      <c r="E40" s="53">
        <v>0</v>
      </c>
    </row>
    <row r="41" spans="1:5" x14ac:dyDescent="0.2">
      <c r="A41" s="51">
        <v>222</v>
      </c>
      <c r="B41" s="15" t="s">
        <v>558</v>
      </c>
      <c r="C41" s="53">
        <v>1</v>
      </c>
      <c r="D41" s="53">
        <v>0</v>
      </c>
      <c r="E41" s="53">
        <v>0</v>
      </c>
    </row>
    <row r="42" spans="1:5" x14ac:dyDescent="0.2">
      <c r="A42" s="51">
        <v>222</v>
      </c>
      <c r="B42" s="15" t="s">
        <v>575</v>
      </c>
      <c r="C42" s="53">
        <v>1</v>
      </c>
      <c r="D42" s="53">
        <v>0</v>
      </c>
      <c r="E42" s="53">
        <v>0</v>
      </c>
    </row>
    <row r="43" spans="1:5" x14ac:dyDescent="0.2">
      <c r="A43" s="51">
        <v>222</v>
      </c>
      <c r="B43" s="15" t="s">
        <v>576</v>
      </c>
      <c r="C43" s="53">
        <v>1</v>
      </c>
      <c r="D43" s="53">
        <v>0</v>
      </c>
      <c r="E43" s="53">
        <v>0</v>
      </c>
    </row>
    <row r="44" spans="1:5" x14ac:dyDescent="0.2">
      <c r="A44" s="51">
        <v>222</v>
      </c>
      <c r="B44" s="15" t="s">
        <v>2813</v>
      </c>
      <c r="C44" s="53">
        <v>1</v>
      </c>
      <c r="D44" s="53">
        <v>0</v>
      </c>
      <c r="E44" s="53">
        <v>0</v>
      </c>
    </row>
    <row r="45" spans="1:5" x14ac:dyDescent="0.2">
      <c r="A45" s="51">
        <v>222</v>
      </c>
      <c r="B45" s="15" t="s">
        <v>1814</v>
      </c>
      <c r="C45" s="53">
        <v>1</v>
      </c>
      <c r="D45" s="53">
        <v>0</v>
      </c>
      <c r="E45" s="53">
        <v>0</v>
      </c>
    </row>
    <row r="46" spans="1:5" x14ac:dyDescent="0.2">
      <c r="A46" s="51">
        <v>222</v>
      </c>
      <c r="B46" s="245" t="s">
        <v>565</v>
      </c>
      <c r="C46" s="246">
        <v>2</v>
      </c>
      <c r="D46" s="246">
        <v>0</v>
      </c>
      <c r="E46" s="246">
        <v>0</v>
      </c>
    </row>
    <row r="47" spans="1:5" x14ac:dyDescent="0.2">
      <c r="A47" s="51">
        <v>258</v>
      </c>
      <c r="B47" s="45" t="s">
        <v>154</v>
      </c>
      <c r="C47" s="51">
        <v>1</v>
      </c>
      <c r="D47" s="51">
        <v>1</v>
      </c>
      <c r="E47" s="51">
        <v>0</v>
      </c>
    </row>
    <row r="48" spans="1:5" x14ac:dyDescent="0.2">
      <c r="A48" s="51">
        <v>258</v>
      </c>
      <c r="B48" s="15" t="s">
        <v>461</v>
      </c>
      <c r="C48" s="53">
        <v>1</v>
      </c>
      <c r="D48" s="53">
        <v>0</v>
      </c>
      <c r="E48" s="53">
        <v>0</v>
      </c>
    </row>
    <row r="49" spans="1:5" x14ac:dyDescent="0.2">
      <c r="A49" s="51">
        <v>258</v>
      </c>
      <c r="B49" s="15" t="s">
        <v>512</v>
      </c>
      <c r="C49" s="53">
        <v>1</v>
      </c>
      <c r="D49" s="53">
        <v>1</v>
      </c>
      <c r="E49" s="53">
        <v>0</v>
      </c>
    </row>
    <row r="50" spans="1:5" x14ac:dyDescent="0.2">
      <c r="A50" s="51">
        <v>258</v>
      </c>
      <c r="B50" s="15" t="s">
        <v>558</v>
      </c>
      <c r="C50" s="53">
        <v>1</v>
      </c>
      <c r="D50" s="53">
        <v>0</v>
      </c>
      <c r="E50" s="53">
        <v>0</v>
      </c>
    </row>
    <row r="51" spans="1:5" x14ac:dyDescent="0.2">
      <c r="A51" s="51">
        <v>258</v>
      </c>
      <c r="B51" s="15" t="s">
        <v>575</v>
      </c>
      <c r="C51" s="53">
        <v>1</v>
      </c>
      <c r="D51" s="53">
        <v>0</v>
      </c>
      <c r="E51" s="53">
        <v>0</v>
      </c>
    </row>
    <row r="52" spans="1:5" x14ac:dyDescent="0.2">
      <c r="A52" s="51">
        <v>258</v>
      </c>
      <c r="B52" s="15" t="s">
        <v>576</v>
      </c>
      <c r="C52" s="53">
        <v>1</v>
      </c>
      <c r="D52" s="53">
        <v>0</v>
      </c>
      <c r="E52" s="53">
        <v>0</v>
      </c>
    </row>
    <row r="53" spans="1:5" x14ac:dyDescent="0.2">
      <c r="A53" s="51">
        <v>258</v>
      </c>
      <c r="B53" s="15" t="s">
        <v>2813</v>
      </c>
      <c r="C53" s="53">
        <v>1</v>
      </c>
      <c r="D53" s="53">
        <v>0</v>
      </c>
      <c r="E53" s="53">
        <v>0</v>
      </c>
    </row>
    <row r="54" spans="1:5" x14ac:dyDescent="0.2">
      <c r="A54" s="51">
        <v>258</v>
      </c>
      <c r="B54" s="15" t="s">
        <v>1814</v>
      </c>
      <c r="C54" s="53">
        <v>1</v>
      </c>
      <c r="D54" s="53">
        <v>0</v>
      </c>
      <c r="E54" s="53">
        <v>0</v>
      </c>
    </row>
    <row r="55" spans="1:5" x14ac:dyDescent="0.2">
      <c r="A55" s="51">
        <v>258</v>
      </c>
      <c r="B55" s="245" t="s">
        <v>565</v>
      </c>
      <c r="C55" s="246">
        <v>2</v>
      </c>
      <c r="D55" s="246">
        <v>0</v>
      </c>
      <c r="E55" s="246">
        <v>0</v>
      </c>
    </row>
    <row r="56" spans="1:5" x14ac:dyDescent="0.2">
      <c r="A56" s="51">
        <v>259</v>
      </c>
      <c r="B56" s="45" t="s">
        <v>154</v>
      </c>
      <c r="C56" s="51">
        <v>1</v>
      </c>
      <c r="D56" s="51">
        <v>1</v>
      </c>
      <c r="E56" s="51">
        <v>0</v>
      </c>
    </row>
    <row r="57" spans="1:5" x14ac:dyDescent="0.2">
      <c r="A57" s="51">
        <v>259</v>
      </c>
      <c r="B57" s="15" t="s">
        <v>461</v>
      </c>
      <c r="C57" s="53">
        <v>1</v>
      </c>
      <c r="D57" s="53">
        <v>0</v>
      </c>
      <c r="E57" s="53">
        <v>0</v>
      </c>
    </row>
    <row r="58" spans="1:5" x14ac:dyDescent="0.2">
      <c r="A58" s="51">
        <v>259</v>
      </c>
      <c r="B58" s="15" t="s">
        <v>512</v>
      </c>
      <c r="C58" s="53">
        <v>1</v>
      </c>
      <c r="D58" s="53">
        <v>1</v>
      </c>
      <c r="E58" s="53">
        <v>0</v>
      </c>
    </row>
    <row r="59" spans="1:5" x14ac:dyDescent="0.2">
      <c r="A59" s="51">
        <v>259</v>
      </c>
      <c r="B59" s="15" t="s">
        <v>558</v>
      </c>
      <c r="C59" s="53">
        <v>1</v>
      </c>
      <c r="D59" s="53">
        <v>0</v>
      </c>
      <c r="E59" s="53">
        <v>0</v>
      </c>
    </row>
    <row r="60" spans="1:5" x14ac:dyDescent="0.2">
      <c r="A60" s="51">
        <v>259</v>
      </c>
      <c r="B60" s="15" t="s">
        <v>575</v>
      </c>
      <c r="C60" s="53">
        <v>1</v>
      </c>
      <c r="D60" s="53">
        <v>0</v>
      </c>
      <c r="E60" s="53">
        <v>0</v>
      </c>
    </row>
    <row r="61" spans="1:5" x14ac:dyDescent="0.2">
      <c r="A61" s="51">
        <v>259</v>
      </c>
      <c r="B61" s="15" t="s">
        <v>576</v>
      </c>
      <c r="C61" s="53">
        <v>1</v>
      </c>
      <c r="D61" s="53">
        <v>0</v>
      </c>
      <c r="E61" s="53">
        <v>0</v>
      </c>
    </row>
    <row r="62" spans="1:5" x14ac:dyDescent="0.2">
      <c r="A62" s="51">
        <v>259</v>
      </c>
      <c r="B62" s="15" t="s">
        <v>2813</v>
      </c>
      <c r="C62" s="53">
        <v>1</v>
      </c>
      <c r="D62" s="53">
        <v>0</v>
      </c>
      <c r="E62" s="53">
        <v>0</v>
      </c>
    </row>
    <row r="63" spans="1:5" x14ac:dyDescent="0.2">
      <c r="A63" s="51">
        <v>259</v>
      </c>
      <c r="B63" s="15" t="s">
        <v>1814</v>
      </c>
      <c r="C63" s="53">
        <v>1</v>
      </c>
      <c r="D63" s="53">
        <v>0</v>
      </c>
      <c r="E63" s="53">
        <v>0</v>
      </c>
    </row>
    <row r="64" spans="1:5" x14ac:dyDescent="0.2">
      <c r="A64" s="51">
        <v>259</v>
      </c>
      <c r="B64" s="245" t="s">
        <v>565</v>
      </c>
      <c r="C64" s="246">
        <v>2</v>
      </c>
      <c r="D64" s="246">
        <v>0</v>
      </c>
      <c r="E64" s="246">
        <v>0</v>
      </c>
    </row>
    <row r="65" spans="1:5" x14ac:dyDescent="0.2">
      <c r="A65" s="247">
        <v>232</v>
      </c>
      <c r="B65" s="45" t="s">
        <v>154</v>
      </c>
      <c r="C65" s="51">
        <v>1</v>
      </c>
      <c r="D65" s="51">
        <v>1</v>
      </c>
      <c r="E65" s="51">
        <v>0</v>
      </c>
    </row>
    <row r="66" spans="1:5" x14ac:dyDescent="0.2">
      <c r="A66" s="247">
        <v>232</v>
      </c>
      <c r="B66" s="15" t="s">
        <v>461</v>
      </c>
      <c r="C66" s="53">
        <v>1</v>
      </c>
      <c r="D66" s="53">
        <v>0</v>
      </c>
      <c r="E66" s="53">
        <v>0</v>
      </c>
    </row>
    <row r="67" spans="1:5" x14ac:dyDescent="0.2">
      <c r="A67" s="247">
        <v>232</v>
      </c>
      <c r="B67" s="15" t="s">
        <v>512</v>
      </c>
      <c r="C67" s="53">
        <v>1</v>
      </c>
      <c r="D67" s="53">
        <v>0</v>
      </c>
      <c r="E67" s="53">
        <v>0</v>
      </c>
    </row>
    <row r="68" spans="1:5" x14ac:dyDescent="0.2">
      <c r="A68" s="247">
        <v>232</v>
      </c>
      <c r="B68" s="15" t="s">
        <v>558</v>
      </c>
      <c r="C68" s="53">
        <v>1</v>
      </c>
      <c r="D68" s="53">
        <v>0</v>
      </c>
      <c r="E68" s="53">
        <v>0</v>
      </c>
    </row>
    <row r="69" spans="1:5" x14ac:dyDescent="0.2">
      <c r="A69" s="247">
        <v>232</v>
      </c>
      <c r="B69" s="15" t="s">
        <v>575</v>
      </c>
      <c r="C69" s="53">
        <v>1</v>
      </c>
      <c r="D69" s="53">
        <v>1</v>
      </c>
      <c r="E69" s="53">
        <v>0</v>
      </c>
    </row>
    <row r="70" spans="1:5" x14ac:dyDescent="0.2">
      <c r="A70" s="247">
        <v>232</v>
      </c>
      <c r="B70" s="15" t="s">
        <v>576</v>
      </c>
      <c r="C70" s="53">
        <v>1</v>
      </c>
      <c r="D70" s="53">
        <v>0</v>
      </c>
      <c r="E70" s="53">
        <v>0</v>
      </c>
    </row>
    <row r="71" spans="1:5" x14ac:dyDescent="0.2">
      <c r="A71" s="247" t="s">
        <v>1837</v>
      </c>
      <c r="B71" s="15" t="s">
        <v>2813</v>
      </c>
      <c r="C71" s="53">
        <v>1</v>
      </c>
      <c r="D71" s="53">
        <v>0</v>
      </c>
      <c r="E71" s="53">
        <v>0</v>
      </c>
    </row>
    <row r="72" spans="1:5" x14ac:dyDescent="0.2">
      <c r="A72" s="273" t="s">
        <v>1837</v>
      </c>
      <c r="B72" s="15" t="s">
        <v>1814</v>
      </c>
      <c r="C72" s="53">
        <v>1</v>
      </c>
      <c r="D72" s="53">
        <v>0</v>
      </c>
      <c r="E72" s="53">
        <v>0</v>
      </c>
    </row>
    <row r="73" spans="1:5" x14ac:dyDescent="0.2">
      <c r="A73" s="247">
        <v>232</v>
      </c>
      <c r="B73" s="245" t="s">
        <v>565</v>
      </c>
      <c r="C73" s="246">
        <v>2</v>
      </c>
      <c r="D73" s="246">
        <v>0</v>
      </c>
      <c r="E73" s="246">
        <v>0</v>
      </c>
    </row>
    <row r="74" spans="1:5" x14ac:dyDescent="0.2">
      <c r="A74" s="247">
        <v>235</v>
      </c>
      <c r="B74" s="45" t="s">
        <v>154</v>
      </c>
      <c r="C74" s="51">
        <v>1</v>
      </c>
      <c r="D74" s="51">
        <v>1</v>
      </c>
      <c r="E74" s="51">
        <v>0</v>
      </c>
    </row>
    <row r="75" spans="1:5" x14ac:dyDescent="0.2">
      <c r="A75" s="247">
        <v>235</v>
      </c>
      <c r="B75" s="15" t="s">
        <v>461</v>
      </c>
      <c r="C75" s="53">
        <v>1</v>
      </c>
      <c r="D75" s="53">
        <v>0</v>
      </c>
      <c r="E75" s="53">
        <v>0</v>
      </c>
    </row>
    <row r="76" spans="1:5" x14ac:dyDescent="0.2">
      <c r="A76" s="247">
        <v>235</v>
      </c>
      <c r="B76" s="15" t="s">
        <v>512</v>
      </c>
      <c r="C76" s="53">
        <v>1</v>
      </c>
      <c r="D76" s="53">
        <v>0</v>
      </c>
      <c r="E76" s="53">
        <v>0</v>
      </c>
    </row>
    <row r="77" spans="1:5" x14ac:dyDescent="0.2">
      <c r="A77" s="247">
        <v>235</v>
      </c>
      <c r="B77" s="15" t="s">
        <v>558</v>
      </c>
      <c r="C77" s="53">
        <v>1</v>
      </c>
      <c r="D77" s="53">
        <v>0</v>
      </c>
      <c r="E77" s="53">
        <v>0</v>
      </c>
    </row>
    <row r="78" spans="1:5" x14ac:dyDescent="0.2">
      <c r="A78" s="247">
        <v>235</v>
      </c>
      <c r="B78" s="15" t="s">
        <v>575</v>
      </c>
      <c r="C78" s="53">
        <v>1</v>
      </c>
      <c r="D78" s="53">
        <v>1</v>
      </c>
      <c r="E78" s="53">
        <v>0</v>
      </c>
    </row>
    <row r="79" spans="1:5" x14ac:dyDescent="0.2">
      <c r="A79" s="247">
        <v>235</v>
      </c>
      <c r="B79" s="15" t="s">
        <v>576</v>
      </c>
      <c r="C79" s="53">
        <v>1</v>
      </c>
      <c r="D79" s="53">
        <v>0</v>
      </c>
      <c r="E79" s="53">
        <v>0</v>
      </c>
    </row>
    <row r="80" spans="1:5" x14ac:dyDescent="0.2">
      <c r="A80" s="247" t="s">
        <v>1836</v>
      </c>
      <c r="B80" s="15" t="s">
        <v>2813</v>
      </c>
      <c r="C80" s="53">
        <v>1</v>
      </c>
      <c r="D80" s="53">
        <v>0</v>
      </c>
      <c r="E80" s="53">
        <v>0</v>
      </c>
    </row>
    <row r="81" spans="1:5" x14ac:dyDescent="0.2">
      <c r="A81" s="273" t="s">
        <v>1836</v>
      </c>
      <c r="B81" s="15" t="s">
        <v>1814</v>
      </c>
      <c r="C81" s="53">
        <v>1</v>
      </c>
      <c r="D81" s="53">
        <v>0</v>
      </c>
      <c r="E81" s="53">
        <v>0</v>
      </c>
    </row>
    <row r="82" spans="1:5" x14ac:dyDescent="0.2">
      <c r="A82" s="247">
        <v>235</v>
      </c>
      <c r="B82" s="245" t="s">
        <v>565</v>
      </c>
      <c r="C82" s="246">
        <v>2</v>
      </c>
      <c r="D82" s="246">
        <v>0</v>
      </c>
      <c r="E82" s="246">
        <v>0</v>
      </c>
    </row>
    <row r="83" spans="1:5" x14ac:dyDescent="0.2">
      <c r="A83" s="51">
        <v>240</v>
      </c>
      <c r="B83" s="45" t="s">
        <v>154</v>
      </c>
      <c r="C83" s="51">
        <v>1</v>
      </c>
      <c r="D83" s="51">
        <v>1</v>
      </c>
      <c r="E83" s="51">
        <v>0</v>
      </c>
    </row>
    <row r="84" spans="1:5" x14ac:dyDescent="0.2">
      <c r="A84" s="51">
        <v>240</v>
      </c>
      <c r="B84" s="15" t="s">
        <v>461</v>
      </c>
      <c r="C84" s="53">
        <v>1</v>
      </c>
      <c r="D84" s="53">
        <v>0</v>
      </c>
      <c r="E84" s="53">
        <v>0</v>
      </c>
    </row>
    <row r="85" spans="1:5" x14ac:dyDescent="0.2">
      <c r="A85" s="51">
        <v>240</v>
      </c>
      <c r="B85" s="15" t="s">
        <v>512</v>
      </c>
      <c r="C85" s="53">
        <v>1</v>
      </c>
      <c r="D85" s="53">
        <v>0</v>
      </c>
      <c r="E85" s="53">
        <v>0</v>
      </c>
    </row>
    <row r="86" spans="1:5" x14ac:dyDescent="0.2">
      <c r="A86" s="51">
        <v>240</v>
      </c>
      <c r="B86" s="15" t="s">
        <v>558</v>
      </c>
      <c r="C86" s="53">
        <v>1</v>
      </c>
      <c r="D86" s="53">
        <v>0</v>
      </c>
      <c r="E86" s="53">
        <v>0</v>
      </c>
    </row>
    <row r="87" spans="1:5" x14ac:dyDescent="0.2">
      <c r="A87" s="51">
        <v>240</v>
      </c>
      <c r="B87" s="15" t="s">
        <v>575</v>
      </c>
      <c r="C87" s="53">
        <v>1</v>
      </c>
      <c r="D87" s="53">
        <v>1</v>
      </c>
      <c r="E87" s="53">
        <v>0</v>
      </c>
    </row>
    <row r="88" spans="1:5" x14ac:dyDescent="0.2">
      <c r="A88" s="51">
        <v>240</v>
      </c>
      <c r="B88" s="15" t="s">
        <v>576</v>
      </c>
      <c r="C88" s="53">
        <v>1</v>
      </c>
      <c r="D88" s="53">
        <v>0</v>
      </c>
      <c r="E88" s="53">
        <v>0</v>
      </c>
    </row>
    <row r="89" spans="1:5" x14ac:dyDescent="0.2">
      <c r="A89" s="51">
        <v>240</v>
      </c>
      <c r="B89" s="15" t="s">
        <v>2813</v>
      </c>
      <c r="C89" s="53">
        <v>1</v>
      </c>
      <c r="D89" s="53">
        <v>0</v>
      </c>
      <c r="E89" s="53">
        <v>0</v>
      </c>
    </row>
    <row r="90" spans="1:5" x14ac:dyDescent="0.2">
      <c r="A90" s="51">
        <v>240</v>
      </c>
      <c r="B90" s="15" t="s">
        <v>1814</v>
      </c>
      <c r="C90" s="53">
        <v>1</v>
      </c>
      <c r="D90" s="53">
        <v>0</v>
      </c>
      <c r="E90" s="53">
        <v>0</v>
      </c>
    </row>
    <row r="91" spans="1:5" x14ac:dyDescent="0.2">
      <c r="A91" s="51">
        <v>240</v>
      </c>
      <c r="B91" s="245" t="s">
        <v>565</v>
      </c>
      <c r="C91" s="246">
        <v>2</v>
      </c>
      <c r="D91" s="246">
        <v>0</v>
      </c>
      <c r="E91" s="246">
        <v>0</v>
      </c>
    </row>
    <row r="92" spans="1:5" x14ac:dyDescent="0.2">
      <c r="A92" s="6">
        <v>245</v>
      </c>
      <c r="B92" s="45" t="s">
        <v>154</v>
      </c>
      <c r="C92" s="51">
        <v>1</v>
      </c>
      <c r="D92" s="51">
        <v>1</v>
      </c>
      <c r="E92" s="51">
        <v>0</v>
      </c>
    </row>
    <row r="93" spans="1:5" x14ac:dyDescent="0.2">
      <c r="A93" s="6">
        <v>245</v>
      </c>
      <c r="B93" s="15" t="s">
        <v>461</v>
      </c>
      <c r="C93" s="53">
        <v>1</v>
      </c>
      <c r="D93" s="53">
        <v>0</v>
      </c>
      <c r="E93" s="53">
        <v>0</v>
      </c>
    </row>
    <row r="94" spans="1:5" x14ac:dyDescent="0.2">
      <c r="A94" s="6">
        <v>245</v>
      </c>
      <c r="B94" s="15" t="s">
        <v>512</v>
      </c>
      <c r="C94" s="53">
        <v>1</v>
      </c>
      <c r="D94" s="53">
        <v>0</v>
      </c>
      <c r="E94" s="53">
        <v>0</v>
      </c>
    </row>
    <row r="95" spans="1:5" x14ac:dyDescent="0.2">
      <c r="A95" s="6">
        <v>245</v>
      </c>
      <c r="B95" s="15" t="s">
        <v>558</v>
      </c>
      <c r="C95" s="53">
        <v>1</v>
      </c>
      <c r="D95" s="53">
        <v>0</v>
      </c>
      <c r="E95" s="53">
        <v>0</v>
      </c>
    </row>
    <row r="96" spans="1:5" x14ac:dyDescent="0.2">
      <c r="A96" s="6">
        <v>245</v>
      </c>
      <c r="B96" s="15" t="s">
        <v>575</v>
      </c>
      <c r="C96" s="53">
        <v>1</v>
      </c>
      <c r="D96" s="53">
        <v>1</v>
      </c>
      <c r="E96" s="53">
        <v>0</v>
      </c>
    </row>
    <row r="97" spans="1:5" x14ac:dyDescent="0.2">
      <c r="A97" s="6">
        <v>245</v>
      </c>
      <c r="B97" s="15" t="s">
        <v>576</v>
      </c>
      <c r="C97" s="53">
        <v>1</v>
      </c>
      <c r="D97" s="53">
        <v>0</v>
      </c>
      <c r="E97" s="53">
        <v>0</v>
      </c>
    </row>
    <row r="98" spans="1:5" x14ac:dyDescent="0.2">
      <c r="A98" s="6">
        <v>245</v>
      </c>
      <c r="B98" s="15" t="s">
        <v>2813</v>
      </c>
      <c r="C98" s="53">
        <v>1</v>
      </c>
      <c r="D98" s="53">
        <v>0</v>
      </c>
      <c r="E98" s="53">
        <v>0</v>
      </c>
    </row>
    <row r="99" spans="1:5" x14ac:dyDescent="0.2">
      <c r="A99" s="6">
        <v>245</v>
      </c>
      <c r="B99" s="15" t="s">
        <v>1814</v>
      </c>
      <c r="C99" s="53">
        <v>1</v>
      </c>
      <c r="D99" s="53">
        <v>0</v>
      </c>
      <c r="E99" s="53">
        <v>0</v>
      </c>
    </row>
    <row r="100" spans="1:5" x14ac:dyDescent="0.2">
      <c r="A100" s="6">
        <v>245</v>
      </c>
      <c r="B100" s="245" t="s">
        <v>565</v>
      </c>
      <c r="C100" s="246">
        <v>2</v>
      </c>
      <c r="D100" s="246">
        <v>0</v>
      </c>
      <c r="E100" s="246">
        <v>0</v>
      </c>
    </row>
    <row r="101" spans="1:5" x14ac:dyDescent="0.2">
      <c r="A101" s="6">
        <v>246</v>
      </c>
      <c r="B101" s="45" t="s">
        <v>154</v>
      </c>
      <c r="C101" s="51">
        <v>1</v>
      </c>
      <c r="D101" s="51">
        <v>1</v>
      </c>
      <c r="E101" s="51">
        <v>0</v>
      </c>
    </row>
    <row r="102" spans="1:5" x14ac:dyDescent="0.2">
      <c r="A102" s="6">
        <v>246</v>
      </c>
      <c r="B102" s="15" t="s">
        <v>461</v>
      </c>
      <c r="C102" s="53">
        <v>1</v>
      </c>
      <c r="D102" s="53">
        <v>0</v>
      </c>
      <c r="E102" s="53">
        <v>0</v>
      </c>
    </row>
    <row r="103" spans="1:5" x14ac:dyDescent="0.2">
      <c r="A103" s="6">
        <v>246</v>
      </c>
      <c r="B103" s="15" t="s">
        <v>512</v>
      </c>
      <c r="C103" s="53">
        <v>1</v>
      </c>
      <c r="D103" s="53">
        <v>0</v>
      </c>
      <c r="E103" s="53">
        <v>0</v>
      </c>
    </row>
    <row r="104" spans="1:5" x14ac:dyDescent="0.2">
      <c r="A104" s="6">
        <v>246</v>
      </c>
      <c r="B104" s="15" t="s">
        <v>558</v>
      </c>
      <c r="C104" s="53">
        <v>1</v>
      </c>
      <c r="D104" s="53">
        <v>0</v>
      </c>
      <c r="E104" s="53">
        <v>0</v>
      </c>
    </row>
    <row r="105" spans="1:5" x14ac:dyDescent="0.2">
      <c r="A105" s="6">
        <v>246</v>
      </c>
      <c r="B105" s="15" t="s">
        <v>575</v>
      </c>
      <c r="C105" s="53">
        <v>1</v>
      </c>
      <c r="D105" s="53">
        <v>1</v>
      </c>
      <c r="E105" s="53">
        <v>0</v>
      </c>
    </row>
    <row r="106" spans="1:5" x14ac:dyDescent="0.2">
      <c r="A106" s="6">
        <v>246</v>
      </c>
      <c r="B106" s="15" t="s">
        <v>576</v>
      </c>
      <c r="C106" s="53">
        <v>1</v>
      </c>
      <c r="D106" s="53">
        <v>0</v>
      </c>
      <c r="E106" s="53">
        <v>0</v>
      </c>
    </row>
    <row r="107" spans="1:5" x14ac:dyDescent="0.2">
      <c r="A107" s="6">
        <v>246</v>
      </c>
      <c r="B107" s="15" t="s">
        <v>2813</v>
      </c>
      <c r="C107" s="53">
        <v>1</v>
      </c>
      <c r="D107" s="53">
        <v>0</v>
      </c>
      <c r="E107" s="53">
        <v>0</v>
      </c>
    </row>
    <row r="108" spans="1:5" x14ac:dyDescent="0.2">
      <c r="A108" s="6">
        <v>246</v>
      </c>
      <c r="B108" s="15" t="s">
        <v>1814</v>
      </c>
      <c r="C108" s="53">
        <v>1</v>
      </c>
      <c r="D108" s="53">
        <v>0</v>
      </c>
      <c r="E108" s="53">
        <v>0</v>
      </c>
    </row>
    <row r="109" spans="1:5" x14ac:dyDescent="0.2">
      <c r="A109" s="6">
        <v>246</v>
      </c>
      <c r="B109" s="245" t="s">
        <v>565</v>
      </c>
      <c r="C109" s="246">
        <v>2</v>
      </c>
      <c r="D109" s="246">
        <v>0</v>
      </c>
      <c r="E109" s="246">
        <v>0</v>
      </c>
    </row>
    <row r="110" spans="1:5" x14ac:dyDescent="0.2">
      <c r="A110" s="6">
        <v>247</v>
      </c>
      <c r="B110" s="45" t="s">
        <v>154</v>
      </c>
      <c r="C110" s="51">
        <v>1</v>
      </c>
      <c r="D110" s="51">
        <v>1</v>
      </c>
      <c r="E110" s="51">
        <v>0</v>
      </c>
    </row>
    <row r="111" spans="1:5" x14ac:dyDescent="0.2">
      <c r="A111" s="6">
        <v>247</v>
      </c>
      <c r="B111" s="15" t="s">
        <v>461</v>
      </c>
      <c r="C111" s="53">
        <v>1</v>
      </c>
      <c r="D111" s="53">
        <v>0</v>
      </c>
      <c r="E111" s="53">
        <v>0</v>
      </c>
    </row>
    <row r="112" spans="1:5" x14ac:dyDescent="0.2">
      <c r="A112" s="6">
        <v>247</v>
      </c>
      <c r="B112" s="15" t="s">
        <v>512</v>
      </c>
      <c r="C112" s="53">
        <v>1</v>
      </c>
      <c r="D112" s="53">
        <v>0</v>
      </c>
      <c r="E112" s="53">
        <v>0</v>
      </c>
    </row>
    <row r="113" spans="1:5" x14ac:dyDescent="0.2">
      <c r="A113" s="6">
        <v>247</v>
      </c>
      <c r="B113" s="15" t="s">
        <v>558</v>
      </c>
      <c r="C113" s="53">
        <v>1</v>
      </c>
      <c r="D113" s="53">
        <v>0</v>
      </c>
      <c r="E113" s="53">
        <v>0</v>
      </c>
    </row>
    <row r="114" spans="1:5" x14ac:dyDescent="0.2">
      <c r="A114" s="6">
        <v>247</v>
      </c>
      <c r="B114" s="15" t="s">
        <v>575</v>
      </c>
      <c r="C114" s="53">
        <v>1</v>
      </c>
      <c r="D114" s="53">
        <v>1</v>
      </c>
      <c r="E114" s="53">
        <v>0</v>
      </c>
    </row>
    <row r="115" spans="1:5" x14ac:dyDescent="0.2">
      <c r="A115" s="6">
        <v>247</v>
      </c>
      <c r="B115" s="15" t="s">
        <v>576</v>
      </c>
      <c r="C115" s="53">
        <v>1</v>
      </c>
      <c r="D115" s="53">
        <v>0</v>
      </c>
      <c r="E115" s="53">
        <v>0</v>
      </c>
    </row>
    <row r="116" spans="1:5" x14ac:dyDescent="0.2">
      <c r="A116" s="6">
        <v>247</v>
      </c>
      <c r="B116" s="15" t="s">
        <v>2813</v>
      </c>
      <c r="C116" s="53">
        <v>1</v>
      </c>
      <c r="D116" s="53">
        <v>0</v>
      </c>
      <c r="E116" s="53">
        <v>0</v>
      </c>
    </row>
    <row r="117" spans="1:5" x14ac:dyDescent="0.2">
      <c r="A117" s="6">
        <v>247</v>
      </c>
      <c r="B117" s="15" t="s">
        <v>1814</v>
      </c>
      <c r="C117" s="53">
        <v>1</v>
      </c>
      <c r="D117" s="53">
        <v>0</v>
      </c>
      <c r="E117" s="53">
        <v>0</v>
      </c>
    </row>
    <row r="118" spans="1:5" x14ac:dyDescent="0.2">
      <c r="A118" s="6">
        <v>247</v>
      </c>
      <c r="B118" s="245" t="s">
        <v>565</v>
      </c>
      <c r="C118" s="246">
        <v>2</v>
      </c>
      <c r="D118" s="246">
        <v>0</v>
      </c>
      <c r="E118" s="246">
        <v>0</v>
      </c>
    </row>
    <row r="119" spans="1:5" x14ac:dyDescent="0.2">
      <c r="A119" s="6">
        <v>250</v>
      </c>
      <c r="B119" s="45" t="s">
        <v>154</v>
      </c>
      <c r="C119" s="51">
        <v>1</v>
      </c>
      <c r="D119" s="51">
        <v>1</v>
      </c>
      <c r="E119" s="51">
        <v>0</v>
      </c>
    </row>
    <row r="120" spans="1:5" x14ac:dyDescent="0.2">
      <c r="A120" s="6">
        <v>250</v>
      </c>
      <c r="B120" s="15" t="s">
        <v>461</v>
      </c>
      <c r="C120" s="53">
        <v>1</v>
      </c>
      <c r="D120" s="53">
        <v>0</v>
      </c>
      <c r="E120" s="53">
        <v>0</v>
      </c>
    </row>
    <row r="121" spans="1:5" x14ac:dyDescent="0.2">
      <c r="A121" s="6">
        <v>250</v>
      </c>
      <c r="B121" s="15" t="s">
        <v>512</v>
      </c>
      <c r="C121" s="53">
        <v>1</v>
      </c>
      <c r="D121" s="53">
        <v>0</v>
      </c>
      <c r="E121" s="53">
        <v>0</v>
      </c>
    </row>
    <row r="122" spans="1:5" x14ac:dyDescent="0.2">
      <c r="A122" s="6">
        <v>250</v>
      </c>
      <c r="B122" s="15" t="s">
        <v>558</v>
      </c>
      <c r="C122" s="53">
        <v>1</v>
      </c>
      <c r="D122" s="53">
        <v>0</v>
      </c>
      <c r="E122" s="53">
        <v>0</v>
      </c>
    </row>
    <row r="123" spans="1:5" x14ac:dyDescent="0.2">
      <c r="A123" s="6">
        <v>250</v>
      </c>
      <c r="B123" s="15" t="s">
        <v>575</v>
      </c>
      <c r="C123" s="53">
        <v>1</v>
      </c>
      <c r="D123" s="53">
        <v>1</v>
      </c>
      <c r="E123" s="53">
        <v>0</v>
      </c>
    </row>
    <row r="124" spans="1:5" x14ac:dyDescent="0.2">
      <c r="A124" s="6">
        <v>250</v>
      </c>
      <c r="B124" s="15" t="s">
        <v>576</v>
      </c>
      <c r="C124" s="53">
        <v>1</v>
      </c>
      <c r="D124" s="53">
        <v>0</v>
      </c>
      <c r="E124" s="53">
        <v>0</v>
      </c>
    </row>
    <row r="125" spans="1:5" x14ac:dyDescent="0.2">
      <c r="A125" s="6">
        <v>250</v>
      </c>
      <c r="B125" s="15" t="s">
        <v>2813</v>
      </c>
      <c r="C125" s="53">
        <v>1</v>
      </c>
      <c r="D125" s="53">
        <v>0</v>
      </c>
      <c r="E125" s="53">
        <v>0</v>
      </c>
    </row>
    <row r="126" spans="1:5" x14ac:dyDescent="0.2">
      <c r="A126" s="6">
        <v>250</v>
      </c>
      <c r="B126" s="15" t="s">
        <v>1814</v>
      </c>
      <c r="C126" s="53">
        <v>1</v>
      </c>
      <c r="D126" s="53">
        <v>0</v>
      </c>
      <c r="E126" s="53">
        <v>0</v>
      </c>
    </row>
    <row r="127" spans="1:5" x14ac:dyDescent="0.2">
      <c r="A127" s="6">
        <v>250</v>
      </c>
      <c r="B127" s="245" t="s">
        <v>565</v>
      </c>
      <c r="C127" s="246">
        <v>2</v>
      </c>
      <c r="D127" s="246">
        <v>0</v>
      </c>
      <c r="E127" s="246">
        <v>0</v>
      </c>
    </row>
    <row r="128" spans="1:5" x14ac:dyDescent="0.2">
      <c r="A128" s="6">
        <v>252</v>
      </c>
      <c r="B128" s="45" t="s">
        <v>154</v>
      </c>
      <c r="C128" s="51">
        <v>1</v>
      </c>
      <c r="D128" s="51">
        <v>1</v>
      </c>
      <c r="E128" s="51">
        <v>0</v>
      </c>
    </row>
    <row r="129" spans="1:5" x14ac:dyDescent="0.2">
      <c r="A129" s="6">
        <v>252</v>
      </c>
      <c r="B129" s="15" t="s">
        <v>461</v>
      </c>
      <c r="C129" s="53">
        <v>1</v>
      </c>
      <c r="D129" s="53">
        <v>0</v>
      </c>
      <c r="E129" s="53">
        <v>0</v>
      </c>
    </row>
    <row r="130" spans="1:5" x14ac:dyDescent="0.2">
      <c r="A130" s="6">
        <v>252</v>
      </c>
      <c r="B130" s="15" t="s">
        <v>512</v>
      </c>
      <c r="C130" s="53">
        <v>1</v>
      </c>
      <c r="D130" s="53">
        <v>0</v>
      </c>
      <c r="E130" s="53">
        <v>0</v>
      </c>
    </row>
    <row r="131" spans="1:5" x14ac:dyDescent="0.2">
      <c r="A131" s="6">
        <v>252</v>
      </c>
      <c r="B131" s="15" t="s">
        <v>558</v>
      </c>
      <c r="C131" s="53">
        <v>1</v>
      </c>
      <c r="D131" s="53">
        <v>0</v>
      </c>
      <c r="E131" s="53">
        <v>0</v>
      </c>
    </row>
    <row r="132" spans="1:5" x14ac:dyDescent="0.2">
      <c r="A132" s="6">
        <v>252</v>
      </c>
      <c r="B132" s="15" t="s">
        <v>575</v>
      </c>
      <c r="C132" s="53">
        <v>1</v>
      </c>
      <c r="D132" s="53">
        <v>1</v>
      </c>
      <c r="E132" s="53">
        <v>0</v>
      </c>
    </row>
    <row r="133" spans="1:5" x14ac:dyDescent="0.2">
      <c r="A133" s="6">
        <v>252</v>
      </c>
      <c r="B133" s="15" t="s">
        <v>576</v>
      </c>
      <c r="C133" s="53">
        <v>1</v>
      </c>
      <c r="D133" s="53">
        <v>0</v>
      </c>
      <c r="E133" s="53">
        <v>0</v>
      </c>
    </row>
    <row r="134" spans="1:5" x14ac:dyDescent="0.2">
      <c r="A134" s="6">
        <v>252</v>
      </c>
      <c r="B134" s="15" t="s">
        <v>2813</v>
      </c>
      <c r="C134" s="53">
        <v>1</v>
      </c>
      <c r="D134" s="53">
        <v>0</v>
      </c>
      <c r="E134" s="53">
        <v>0</v>
      </c>
    </row>
    <row r="135" spans="1:5" x14ac:dyDescent="0.2">
      <c r="A135" s="6">
        <v>252</v>
      </c>
      <c r="B135" s="15" t="s">
        <v>1814</v>
      </c>
      <c r="C135" s="53">
        <v>1</v>
      </c>
      <c r="D135" s="53">
        <v>0</v>
      </c>
      <c r="E135" s="53">
        <v>0</v>
      </c>
    </row>
    <row r="136" spans="1:5" x14ac:dyDescent="0.2">
      <c r="A136" s="6">
        <v>252</v>
      </c>
      <c r="B136" s="245" t="s">
        <v>565</v>
      </c>
      <c r="C136" s="246">
        <v>2</v>
      </c>
      <c r="D136" s="246">
        <v>0</v>
      </c>
      <c r="E136" s="246">
        <v>0</v>
      </c>
    </row>
    <row r="137" spans="1:5" x14ac:dyDescent="0.2">
      <c r="A137" s="6">
        <v>253</v>
      </c>
      <c r="B137" s="45" t="s">
        <v>154</v>
      </c>
      <c r="C137" s="51">
        <v>1</v>
      </c>
      <c r="D137" s="51">
        <v>1</v>
      </c>
      <c r="E137" s="51">
        <v>0</v>
      </c>
    </row>
    <row r="138" spans="1:5" x14ac:dyDescent="0.2">
      <c r="A138" s="6">
        <v>253</v>
      </c>
      <c r="B138" s="15" t="s">
        <v>461</v>
      </c>
      <c r="C138" s="53">
        <v>1</v>
      </c>
      <c r="D138" s="53">
        <v>0</v>
      </c>
      <c r="E138" s="53">
        <v>0</v>
      </c>
    </row>
    <row r="139" spans="1:5" x14ac:dyDescent="0.2">
      <c r="A139" s="6">
        <v>253</v>
      </c>
      <c r="B139" s="15" t="s">
        <v>512</v>
      </c>
      <c r="C139" s="53">
        <v>1</v>
      </c>
      <c r="D139" s="53">
        <v>0</v>
      </c>
      <c r="E139" s="53">
        <v>0</v>
      </c>
    </row>
    <row r="140" spans="1:5" x14ac:dyDescent="0.2">
      <c r="A140" s="6">
        <v>253</v>
      </c>
      <c r="B140" s="15" t="s">
        <v>558</v>
      </c>
      <c r="C140" s="53">
        <v>1</v>
      </c>
      <c r="D140" s="53">
        <v>0</v>
      </c>
      <c r="E140" s="53">
        <v>0</v>
      </c>
    </row>
    <row r="141" spans="1:5" x14ac:dyDescent="0.2">
      <c r="A141" s="6">
        <v>253</v>
      </c>
      <c r="B141" s="15" t="s">
        <v>575</v>
      </c>
      <c r="C141" s="53">
        <v>1</v>
      </c>
      <c r="D141" s="53">
        <v>1</v>
      </c>
      <c r="E141" s="53">
        <v>0</v>
      </c>
    </row>
    <row r="142" spans="1:5" x14ac:dyDescent="0.2">
      <c r="A142" s="6">
        <v>253</v>
      </c>
      <c r="B142" s="15" t="s">
        <v>576</v>
      </c>
      <c r="C142" s="53">
        <v>1</v>
      </c>
      <c r="D142" s="53">
        <v>0</v>
      </c>
      <c r="E142" s="53">
        <v>0</v>
      </c>
    </row>
    <row r="143" spans="1:5" x14ac:dyDescent="0.2">
      <c r="A143" s="6">
        <v>253</v>
      </c>
      <c r="B143" s="15" t="s">
        <v>2813</v>
      </c>
      <c r="C143" s="53">
        <v>1</v>
      </c>
      <c r="D143" s="53">
        <v>0</v>
      </c>
      <c r="E143" s="53">
        <v>0</v>
      </c>
    </row>
    <row r="144" spans="1:5" x14ac:dyDescent="0.2">
      <c r="A144" s="6">
        <v>253</v>
      </c>
      <c r="B144" s="15" t="s">
        <v>1814</v>
      </c>
      <c r="C144" s="53">
        <v>1</v>
      </c>
      <c r="D144" s="53">
        <v>0</v>
      </c>
      <c r="E144" s="53">
        <v>0</v>
      </c>
    </row>
    <row r="145" spans="1:5" x14ac:dyDescent="0.2">
      <c r="A145" s="6">
        <v>253</v>
      </c>
      <c r="B145" s="245" t="s">
        <v>565</v>
      </c>
      <c r="C145" s="246">
        <v>2</v>
      </c>
      <c r="D145" s="246">
        <v>0</v>
      </c>
      <c r="E145" s="246">
        <v>0</v>
      </c>
    </row>
    <row r="146" spans="1:5" x14ac:dyDescent="0.2">
      <c r="A146" s="6">
        <v>350</v>
      </c>
      <c r="B146" s="45" t="s">
        <v>154</v>
      </c>
      <c r="C146" s="51">
        <v>1</v>
      </c>
      <c r="D146" s="51">
        <v>1</v>
      </c>
      <c r="E146" s="51">
        <v>0</v>
      </c>
    </row>
    <row r="147" spans="1:5" x14ac:dyDescent="0.2">
      <c r="A147" s="6">
        <v>350</v>
      </c>
      <c r="B147" s="15" t="s">
        <v>461</v>
      </c>
      <c r="C147" s="53">
        <v>1</v>
      </c>
      <c r="D147" s="53">
        <v>0</v>
      </c>
      <c r="E147" s="53">
        <v>0</v>
      </c>
    </row>
    <row r="148" spans="1:5" x14ac:dyDescent="0.2">
      <c r="A148" s="6">
        <v>350</v>
      </c>
      <c r="B148" s="15" t="s">
        <v>512</v>
      </c>
      <c r="C148" s="53">
        <v>1</v>
      </c>
      <c r="D148" s="53">
        <v>0</v>
      </c>
      <c r="E148" s="53">
        <v>0</v>
      </c>
    </row>
    <row r="149" spans="1:5" x14ac:dyDescent="0.2">
      <c r="A149" s="6">
        <v>350</v>
      </c>
      <c r="B149" s="15" t="s">
        <v>558</v>
      </c>
      <c r="C149" s="53">
        <v>1</v>
      </c>
      <c r="D149" s="53">
        <v>0</v>
      </c>
      <c r="E149" s="53">
        <v>0</v>
      </c>
    </row>
    <row r="150" spans="1:5" x14ac:dyDescent="0.2">
      <c r="A150" s="6">
        <v>350</v>
      </c>
      <c r="B150" s="15" t="s">
        <v>575</v>
      </c>
      <c r="C150" s="53">
        <v>1</v>
      </c>
      <c r="D150" s="53">
        <v>1</v>
      </c>
      <c r="E150" s="53">
        <v>0</v>
      </c>
    </row>
    <row r="151" spans="1:5" x14ac:dyDescent="0.2">
      <c r="A151" s="6">
        <v>350</v>
      </c>
      <c r="B151" s="15" t="s">
        <v>576</v>
      </c>
      <c r="C151" s="53">
        <v>1</v>
      </c>
      <c r="D151" s="53">
        <v>0</v>
      </c>
      <c r="E151" s="53">
        <v>0</v>
      </c>
    </row>
    <row r="152" spans="1:5" x14ac:dyDescent="0.2">
      <c r="A152" s="6">
        <v>350</v>
      </c>
      <c r="B152" s="15" t="s">
        <v>2813</v>
      </c>
      <c r="C152" s="53">
        <v>1</v>
      </c>
      <c r="D152" s="53">
        <v>0</v>
      </c>
      <c r="E152" s="53">
        <v>0</v>
      </c>
    </row>
    <row r="153" spans="1:5" x14ac:dyDescent="0.2">
      <c r="A153" s="6">
        <v>350</v>
      </c>
      <c r="B153" s="15" t="s">
        <v>1814</v>
      </c>
      <c r="C153" s="53">
        <v>1</v>
      </c>
      <c r="D153" s="53">
        <v>0</v>
      </c>
      <c r="E153" s="53">
        <v>0</v>
      </c>
    </row>
    <row r="154" spans="1:5" x14ac:dyDescent="0.2">
      <c r="A154" s="6">
        <v>350</v>
      </c>
      <c r="B154" s="245" t="s">
        <v>565</v>
      </c>
      <c r="C154" s="246">
        <v>2</v>
      </c>
      <c r="D154" s="246">
        <v>0</v>
      </c>
      <c r="E154" s="246">
        <v>0</v>
      </c>
    </row>
    <row r="155" spans="1:5" x14ac:dyDescent="0.2">
      <c r="A155" s="6">
        <v>351</v>
      </c>
      <c r="B155" s="45" t="s">
        <v>154</v>
      </c>
      <c r="C155" s="51">
        <v>1</v>
      </c>
      <c r="D155" s="51">
        <v>1</v>
      </c>
      <c r="E155" s="51">
        <v>0</v>
      </c>
    </row>
    <row r="156" spans="1:5" x14ac:dyDescent="0.2">
      <c r="A156" s="6">
        <v>351</v>
      </c>
      <c r="B156" s="15" t="s">
        <v>461</v>
      </c>
      <c r="C156" s="53">
        <v>1</v>
      </c>
      <c r="D156" s="53">
        <v>0</v>
      </c>
      <c r="E156" s="53">
        <v>0</v>
      </c>
    </row>
    <row r="157" spans="1:5" x14ac:dyDescent="0.2">
      <c r="A157" s="6">
        <v>351</v>
      </c>
      <c r="B157" s="15" t="s">
        <v>512</v>
      </c>
      <c r="C157" s="53">
        <v>1</v>
      </c>
      <c r="D157" s="53">
        <v>0</v>
      </c>
      <c r="E157" s="53">
        <v>0</v>
      </c>
    </row>
    <row r="158" spans="1:5" x14ac:dyDescent="0.2">
      <c r="A158" s="6">
        <v>351</v>
      </c>
      <c r="B158" s="15" t="s">
        <v>558</v>
      </c>
      <c r="C158" s="53">
        <v>1</v>
      </c>
      <c r="D158" s="53">
        <v>0</v>
      </c>
      <c r="E158" s="53">
        <v>0</v>
      </c>
    </row>
    <row r="159" spans="1:5" x14ac:dyDescent="0.2">
      <c r="A159" s="6">
        <v>351</v>
      </c>
      <c r="B159" s="15" t="s">
        <v>575</v>
      </c>
      <c r="C159" s="53">
        <v>1</v>
      </c>
      <c r="D159" s="53">
        <v>1</v>
      </c>
      <c r="E159" s="53">
        <v>0</v>
      </c>
    </row>
    <row r="160" spans="1:5" x14ac:dyDescent="0.2">
      <c r="A160" s="6">
        <v>351</v>
      </c>
      <c r="B160" s="15" t="s">
        <v>576</v>
      </c>
      <c r="C160" s="53">
        <v>1</v>
      </c>
      <c r="D160" s="53">
        <v>0</v>
      </c>
      <c r="E160" s="53">
        <v>0</v>
      </c>
    </row>
    <row r="161" spans="1:5" x14ac:dyDescent="0.2">
      <c r="A161" s="6">
        <v>351</v>
      </c>
      <c r="B161" s="15" t="s">
        <v>2813</v>
      </c>
      <c r="C161" s="53">
        <v>1</v>
      </c>
      <c r="D161" s="53">
        <v>0</v>
      </c>
      <c r="E161" s="53">
        <v>0</v>
      </c>
    </row>
    <row r="162" spans="1:5" x14ac:dyDescent="0.2">
      <c r="A162" s="6">
        <v>351</v>
      </c>
      <c r="B162" s="15" t="s">
        <v>1814</v>
      </c>
      <c r="C162" s="53">
        <v>1</v>
      </c>
      <c r="D162" s="53">
        <v>0</v>
      </c>
      <c r="E162" s="53">
        <v>0</v>
      </c>
    </row>
    <row r="163" spans="1:5" x14ac:dyDescent="0.2">
      <c r="A163" s="6">
        <v>351</v>
      </c>
      <c r="B163" s="245" t="s">
        <v>565</v>
      </c>
      <c r="C163" s="246">
        <v>2</v>
      </c>
      <c r="D163" s="246">
        <v>0</v>
      </c>
      <c r="E163" s="246">
        <v>0</v>
      </c>
    </row>
    <row r="164" spans="1:5" x14ac:dyDescent="0.2">
      <c r="A164" s="6">
        <v>352</v>
      </c>
      <c r="B164" s="45" t="s">
        <v>154</v>
      </c>
      <c r="C164" s="51">
        <v>1</v>
      </c>
      <c r="D164" s="51">
        <v>1</v>
      </c>
      <c r="E164" s="51">
        <v>0</v>
      </c>
    </row>
    <row r="165" spans="1:5" x14ac:dyDescent="0.2">
      <c r="A165" s="6">
        <v>352</v>
      </c>
      <c r="B165" s="15" t="s">
        <v>461</v>
      </c>
      <c r="C165" s="53">
        <v>1</v>
      </c>
      <c r="D165" s="53">
        <v>0</v>
      </c>
      <c r="E165" s="53">
        <v>0</v>
      </c>
    </row>
    <row r="166" spans="1:5" x14ac:dyDescent="0.2">
      <c r="A166" s="6">
        <v>352</v>
      </c>
      <c r="B166" s="15" t="s">
        <v>512</v>
      </c>
      <c r="C166" s="53">
        <v>1</v>
      </c>
      <c r="D166" s="53">
        <v>0</v>
      </c>
      <c r="E166" s="53">
        <v>0</v>
      </c>
    </row>
    <row r="167" spans="1:5" x14ac:dyDescent="0.2">
      <c r="A167" s="6">
        <v>352</v>
      </c>
      <c r="B167" s="15" t="s">
        <v>558</v>
      </c>
      <c r="C167" s="53">
        <v>1</v>
      </c>
      <c r="D167" s="53">
        <v>0</v>
      </c>
      <c r="E167" s="53">
        <v>0</v>
      </c>
    </row>
    <row r="168" spans="1:5" x14ac:dyDescent="0.2">
      <c r="A168" s="6">
        <v>352</v>
      </c>
      <c r="B168" s="15" t="s">
        <v>575</v>
      </c>
      <c r="C168" s="53">
        <v>1</v>
      </c>
      <c r="D168" s="53">
        <v>1</v>
      </c>
      <c r="E168" s="53">
        <v>0</v>
      </c>
    </row>
    <row r="169" spans="1:5" x14ac:dyDescent="0.2">
      <c r="A169" s="6">
        <v>352</v>
      </c>
      <c r="B169" s="15" t="s">
        <v>576</v>
      </c>
      <c r="C169" s="53">
        <v>1</v>
      </c>
      <c r="D169" s="53">
        <v>0</v>
      </c>
      <c r="E169" s="53">
        <v>0</v>
      </c>
    </row>
    <row r="170" spans="1:5" x14ac:dyDescent="0.2">
      <c r="A170" s="6">
        <v>352</v>
      </c>
      <c r="B170" s="15" t="s">
        <v>2813</v>
      </c>
      <c r="C170" s="53">
        <v>1</v>
      </c>
      <c r="D170" s="53">
        <v>0</v>
      </c>
      <c r="E170" s="53">
        <v>0</v>
      </c>
    </row>
    <row r="171" spans="1:5" x14ac:dyDescent="0.2">
      <c r="A171" s="6">
        <v>352</v>
      </c>
      <c r="B171" s="15" t="s">
        <v>1814</v>
      </c>
      <c r="C171" s="53">
        <v>1</v>
      </c>
      <c r="D171" s="53">
        <v>0</v>
      </c>
      <c r="E171" s="53">
        <v>0</v>
      </c>
    </row>
    <row r="172" spans="1:5" x14ac:dyDescent="0.2">
      <c r="A172" s="6">
        <v>352</v>
      </c>
      <c r="B172" s="245" t="s">
        <v>565</v>
      </c>
      <c r="C172" s="246">
        <v>2</v>
      </c>
      <c r="D172" s="246">
        <v>0</v>
      </c>
      <c r="E172" s="246">
        <v>0</v>
      </c>
    </row>
    <row r="173" spans="1:5" x14ac:dyDescent="0.2">
      <c r="A173" s="6">
        <v>353</v>
      </c>
      <c r="B173" s="45" t="s">
        <v>154</v>
      </c>
      <c r="C173" s="51">
        <v>1</v>
      </c>
      <c r="D173" s="51">
        <v>1</v>
      </c>
      <c r="E173" s="51">
        <v>0</v>
      </c>
    </row>
    <row r="174" spans="1:5" x14ac:dyDescent="0.2">
      <c r="A174" s="6">
        <v>353</v>
      </c>
      <c r="B174" s="15" t="s">
        <v>461</v>
      </c>
      <c r="C174" s="53">
        <v>1</v>
      </c>
      <c r="D174" s="53">
        <v>0</v>
      </c>
      <c r="E174" s="53">
        <v>0</v>
      </c>
    </row>
    <row r="175" spans="1:5" x14ac:dyDescent="0.2">
      <c r="A175" s="6">
        <v>353</v>
      </c>
      <c r="B175" s="15" t="s">
        <v>512</v>
      </c>
      <c r="C175" s="53">
        <v>1</v>
      </c>
      <c r="D175" s="53">
        <v>0</v>
      </c>
      <c r="E175" s="53">
        <v>0</v>
      </c>
    </row>
    <row r="176" spans="1:5" x14ac:dyDescent="0.2">
      <c r="A176" s="6">
        <v>353</v>
      </c>
      <c r="B176" s="15" t="s">
        <v>558</v>
      </c>
      <c r="C176" s="53">
        <v>1</v>
      </c>
      <c r="D176" s="53">
        <v>0</v>
      </c>
      <c r="E176" s="53">
        <v>0</v>
      </c>
    </row>
    <row r="177" spans="1:5" x14ac:dyDescent="0.2">
      <c r="A177" s="6">
        <v>353</v>
      </c>
      <c r="B177" s="15" t="s">
        <v>575</v>
      </c>
      <c r="C177" s="53">
        <v>1</v>
      </c>
      <c r="D177" s="53">
        <v>1</v>
      </c>
      <c r="E177" s="53">
        <v>0</v>
      </c>
    </row>
    <row r="178" spans="1:5" x14ac:dyDescent="0.2">
      <c r="A178" s="6">
        <v>353</v>
      </c>
      <c r="B178" s="15" t="s">
        <v>576</v>
      </c>
      <c r="C178" s="53">
        <v>1</v>
      </c>
      <c r="D178" s="53">
        <v>0</v>
      </c>
      <c r="E178" s="53">
        <v>0</v>
      </c>
    </row>
    <row r="179" spans="1:5" x14ac:dyDescent="0.2">
      <c r="A179" s="6">
        <v>353</v>
      </c>
      <c r="B179" s="15" t="s">
        <v>2813</v>
      </c>
      <c r="C179" s="53">
        <v>1</v>
      </c>
      <c r="D179" s="53">
        <v>0</v>
      </c>
      <c r="E179" s="53">
        <v>0</v>
      </c>
    </row>
    <row r="180" spans="1:5" x14ac:dyDescent="0.2">
      <c r="A180" s="6">
        <v>353</v>
      </c>
      <c r="B180" s="15" t="s">
        <v>1814</v>
      </c>
      <c r="C180" s="53">
        <v>1</v>
      </c>
      <c r="D180" s="53">
        <v>0</v>
      </c>
      <c r="E180" s="53">
        <v>0</v>
      </c>
    </row>
    <row r="181" spans="1:5" x14ac:dyDescent="0.2">
      <c r="A181" s="6">
        <v>353</v>
      </c>
      <c r="B181" s="245" t="s">
        <v>565</v>
      </c>
      <c r="C181" s="246">
        <v>2</v>
      </c>
      <c r="D181" s="246">
        <v>0</v>
      </c>
      <c r="E181" s="246">
        <v>0</v>
      </c>
    </row>
    <row r="182" spans="1:5" x14ac:dyDescent="0.2">
      <c r="A182" s="6">
        <v>354</v>
      </c>
      <c r="B182" s="45" t="s">
        <v>154</v>
      </c>
      <c r="C182" s="51">
        <v>1</v>
      </c>
      <c r="D182" s="51">
        <v>1</v>
      </c>
      <c r="E182" s="51">
        <v>0</v>
      </c>
    </row>
    <row r="183" spans="1:5" x14ac:dyDescent="0.2">
      <c r="A183" s="6">
        <v>354</v>
      </c>
      <c r="B183" s="15" t="s">
        <v>461</v>
      </c>
      <c r="C183" s="53">
        <v>1</v>
      </c>
      <c r="D183" s="53">
        <v>0</v>
      </c>
      <c r="E183" s="53">
        <v>0</v>
      </c>
    </row>
    <row r="184" spans="1:5" x14ac:dyDescent="0.2">
      <c r="A184" s="6">
        <v>354</v>
      </c>
      <c r="B184" s="15" t="s">
        <v>512</v>
      </c>
      <c r="C184" s="53">
        <v>1</v>
      </c>
      <c r="D184" s="53">
        <v>0</v>
      </c>
      <c r="E184" s="53">
        <v>0</v>
      </c>
    </row>
    <row r="185" spans="1:5" x14ac:dyDescent="0.2">
      <c r="A185" s="6">
        <v>354</v>
      </c>
      <c r="B185" s="15" t="s">
        <v>558</v>
      </c>
      <c r="C185" s="53">
        <v>1</v>
      </c>
      <c r="D185" s="53">
        <v>0</v>
      </c>
      <c r="E185" s="53">
        <v>0</v>
      </c>
    </row>
    <row r="186" spans="1:5" x14ac:dyDescent="0.2">
      <c r="A186" s="6">
        <v>354</v>
      </c>
      <c r="B186" s="15" t="s">
        <v>575</v>
      </c>
      <c r="C186" s="53">
        <v>1</v>
      </c>
      <c r="D186" s="53">
        <v>1</v>
      </c>
      <c r="E186" s="53">
        <v>0</v>
      </c>
    </row>
    <row r="187" spans="1:5" x14ac:dyDescent="0.2">
      <c r="A187" s="6">
        <v>354</v>
      </c>
      <c r="B187" s="15" t="s">
        <v>576</v>
      </c>
      <c r="C187" s="53">
        <v>1</v>
      </c>
      <c r="D187" s="53">
        <v>0</v>
      </c>
      <c r="E187" s="53">
        <v>0</v>
      </c>
    </row>
    <row r="188" spans="1:5" x14ac:dyDescent="0.2">
      <c r="A188" s="6">
        <v>354</v>
      </c>
      <c r="B188" s="15" t="s">
        <v>2813</v>
      </c>
      <c r="C188" s="53">
        <v>1</v>
      </c>
      <c r="D188" s="53">
        <v>0</v>
      </c>
      <c r="E188" s="53">
        <v>0</v>
      </c>
    </row>
    <row r="189" spans="1:5" x14ac:dyDescent="0.2">
      <c r="A189" s="6">
        <v>354</v>
      </c>
      <c r="B189" s="15" t="s">
        <v>1814</v>
      </c>
      <c r="C189" s="53">
        <v>1</v>
      </c>
      <c r="D189" s="53">
        <v>0</v>
      </c>
      <c r="E189" s="53">
        <v>0</v>
      </c>
    </row>
    <row r="190" spans="1:5" x14ac:dyDescent="0.2">
      <c r="A190" s="6">
        <v>354</v>
      </c>
      <c r="B190" s="245" t="s">
        <v>565</v>
      </c>
      <c r="C190" s="246">
        <v>2</v>
      </c>
      <c r="D190" s="246">
        <v>0</v>
      </c>
      <c r="E190" s="246">
        <v>0</v>
      </c>
    </row>
    <row r="191" spans="1:5" x14ac:dyDescent="0.2">
      <c r="A191" s="6">
        <v>371</v>
      </c>
      <c r="B191" s="45" t="s">
        <v>154</v>
      </c>
      <c r="C191" s="51">
        <v>1</v>
      </c>
      <c r="D191" s="51">
        <v>1</v>
      </c>
      <c r="E191" s="51">
        <v>0</v>
      </c>
    </row>
    <row r="192" spans="1:5" x14ac:dyDescent="0.2">
      <c r="A192" s="6">
        <v>371</v>
      </c>
      <c r="B192" s="15" t="s">
        <v>461</v>
      </c>
      <c r="C192" s="53">
        <v>1</v>
      </c>
      <c r="D192" s="53">
        <v>0</v>
      </c>
      <c r="E192" s="53">
        <v>0</v>
      </c>
    </row>
    <row r="193" spans="1:5" x14ac:dyDescent="0.2">
      <c r="A193" s="6">
        <v>371</v>
      </c>
      <c r="B193" s="15" t="s">
        <v>512</v>
      </c>
      <c r="C193" s="53">
        <v>1</v>
      </c>
      <c r="D193" s="53">
        <v>0</v>
      </c>
      <c r="E193" s="53">
        <v>0</v>
      </c>
    </row>
    <row r="194" spans="1:5" x14ac:dyDescent="0.2">
      <c r="A194" s="6">
        <v>371</v>
      </c>
      <c r="B194" s="15" t="s">
        <v>558</v>
      </c>
      <c r="C194" s="53">
        <v>1</v>
      </c>
      <c r="D194" s="53">
        <v>0</v>
      </c>
      <c r="E194" s="53">
        <v>0</v>
      </c>
    </row>
    <row r="195" spans="1:5" x14ac:dyDescent="0.2">
      <c r="A195" s="6">
        <v>371</v>
      </c>
      <c r="B195" s="15" t="s">
        <v>575</v>
      </c>
      <c r="C195" s="53">
        <v>1</v>
      </c>
      <c r="D195" s="53">
        <v>1</v>
      </c>
      <c r="E195" s="53">
        <v>0</v>
      </c>
    </row>
    <row r="196" spans="1:5" x14ac:dyDescent="0.2">
      <c r="A196" s="6">
        <v>371</v>
      </c>
      <c r="B196" s="15" t="s">
        <v>576</v>
      </c>
      <c r="C196" s="53">
        <v>1</v>
      </c>
      <c r="D196" s="53">
        <v>0</v>
      </c>
      <c r="E196" s="53">
        <v>0</v>
      </c>
    </row>
    <row r="197" spans="1:5" x14ac:dyDescent="0.2">
      <c r="A197" s="6">
        <v>371</v>
      </c>
      <c r="B197" s="15" t="s">
        <v>2813</v>
      </c>
      <c r="C197" s="53">
        <v>1</v>
      </c>
      <c r="D197" s="53">
        <v>0</v>
      </c>
      <c r="E197" s="53">
        <v>0</v>
      </c>
    </row>
    <row r="198" spans="1:5" x14ac:dyDescent="0.2">
      <c r="A198" s="6">
        <v>371</v>
      </c>
      <c r="B198" s="15" t="s">
        <v>1814</v>
      </c>
      <c r="C198" s="53">
        <v>1</v>
      </c>
      <c r="D198" s="53">
        <v>0</v>
      </c>
      <c r="E198" s="53">
        <v>0</v>
      </c>
    </row>
    <row r="199" spans="1:5" x14ac:dyDescent="0.2">
      <c r="A199" s="6">
        <v>371</v>
      </c>
      <c r="B199" s="245" t="s">
        <v>565</v>
      </c>
      <c r="C199" s="246">
        <v>2</v>
      </c>
      <c r="D199" s="246">
        <v>0</v>
      </c>
      <c r="E199" s="246">
        <v>0</v>
      </c>
    </row>
    <row r="200" spans="1:5" x14ac:dyDescent="0.2">
      <c r="A200" s="6">
        <v>373</v>
      </c>
      <c r="B200" s="45" t="s">
        <v>154</v>
      </c>
      <c r="C200" s="51">
        <v>1</v>
      </c>
      <c r="D200" s="51">
        <v>1</v>
      </c>
      <c r="E200" s="51">
        <v>0</v>
      </c>
    </row>
    <row r="201" spans="1:5" x14ac:dyDescent="0.2">
      <c r="A201" s="6">
        <v>373</v>
      </c>
      <c r="B201" s="15" t="s">
        <v>461</v>
      </c>
      <c r="C201" s="53">
        <v>1</v>
      </c>
      <c r="D201" s="53">
        <v>0</v>
      </c>
      <c r="E201" s="53">
        <v>0</v>
      </c>
    </row>
    <row r="202" spans="1:5" x14ac:dyDescent="0.2">
      <c r="A202" s="6">
        <v>373</v>
      </c>
      <c r="B202" s="15" t="s">
        <v>512</v>
      </c>
      <c r="C202" s="53">
        <v>1</v>
      </c>
      <c r="D202" s="53">
        <v>0</v>
      </c>
      <c r="E202" s="53">
        <v>0</v>
      </c>
    </row>
    <row r="203" spans="1:5" x14ac:dyDescent="0.2">
      <c r="A203" s="6">
        <v>373</v>
      </c>
      <c r="B203" s="15" t="s">
        <v>558</v>
      </c>
      <c r="C203" s="53">
        <v>1</v>
      </c>
      <c r="D203" s="53">
        <v>0</v>
      </c>
      <c r="E203" s="53">
        <v>0</v>
      </c>
    </row>
    <row r="204" spans="1:5" x14ac:dyDescent="0.2">
      <c r="A204" s="6">
        <v>373</v>
      </c>
      <c r="B204" s="15" t="s">
        <v>575</v>
      </c>
      <c r="C204" s="53">
        <v>1</v>
      </c>
      <c r="D204" s="53">
        <v>1</v>
      </c>
      <c r="E204" s="53">
        <v>0</v>
      </c>
    </row>
    <row r="205" spans="1:5" x14ac:dyDescent="0.2">
      <c r="A205" s="6">
        <v>373</v>
      </c>
      <c r="B205" s="15" t="s">
        <v>576</v>
      </c>
      <c r="C205" s="53">
        <v>1</v>
      </c>
      <c r="D205" s="53">
        <v>0</v>
      </c>
      <c r="E205" s="53">
        <v>0</v>
      </c>
    </row>
    <row r="206" spans="1:5" x14ac:dyDescent="0.2">
      <c r="A206" s="6">
        <v>373</v>
      </c>
      <c r="B206" s="15" t="s">
        <v>2813</v>
      </c>
      <c r="C206" s="53">
        <v>1</v>
      </c>
      <c r="D206" s="53">
        <v>0</v>
      </c>
      <c r="E206" s="53">
        <v>0</v>
      </c>
    </row>
    <row r="207" spans="1:5" x14ac:dyDescent="0.2">
      <c r="A207" s="6">
        <v>373</v>
      </c>
      <c r="B207" s="15" t="s">
        <v>1814</v>
      </c>
      <c r="C207" s="53">
        <v>1</v>
      </c>
      <c r="D207" s="53">
        <v>0</v>
      </c>
      <c r="E207" s="53">
        <v>0</v>
      </c>
    </row>
    <row r="208" spans="1:5" x14ac:dyDescent="0.2">
      <c r="A208" s="6">
        <v>373</v>
      </c>
      <c r="B208" s="245" t="s">
        <v>565</v>
      </c>
      <c r="C208" s="246">
        <v>2</v>
      </c>
      <c r="D208" s="246">
        <v>0</v>
      </c>
      <c r="E208" s="246">
        <v>0</v>
      </c>
    </row>
    <row r="209" spans="1:5" x14ac:dyDescent="0.2">
      <c r="A209" s="6">
        <v>381</v>
      </c>
      <c r="B209" s="45" t="s">
        <v>154</v>
      </c>
      <c r="C209" s="51">
        <v>1</v>
      </c>
      <c r="D209" s="51">
        <v>1</v>
      </c>
      <c r="E209" s="51">
        <v>0</v>
      </c>
    </row>
    <row r="210" spans="1:5" x14ac:dyDescent="0.2">
      <c r="A210" s="6">
        <v>381</v>
      </c>
      <c r="B210" s="15" t="s">
        <v>461</v>
      </c>
      <c r="C210" s="53">
        <v>1</v>
      </c>
      <c r="D210" s="53">
        <v>0</v>
      </c>
      <c r="E210" s="53">
        <v>0</v>
      </c>
    </row>
    <row r="211" spans="1:5" x14ac:dyDescent="0.2">
      <c r="A211" s="6">
        <v>381</v>
      </c>
      <c r="B211" s="15" t="s">
        <v>512</v>
      </c>
      <c r="C211" s="53">
        <v>1</v>
      </c>
      <c r="D211" s="53">
        <v>0</v>
      </c>
      <c r="E211" s="53">
        <v>0</v>
      </c>
    </row>
    <row r="212" spans="1:5" x14ac:dyDescent="0.2">
      <c r="A212" s="6">
        <v>381</v>
      </c>
      <c r="B212" s="15" t="s">
        <v>558</v>
      </c>
      <c r="C212" s="53">
        <v>1</v>
      </c>
      <c r="D212" s="53">
        <v>0</v>
      </c>
      <c r="E212" s="53">
        <v>0</v>
      </c>
    </row>
    <row r="213" spans="1:5" x14ac:dyDescent="0.2">
      <c r="A213" s="6">
        <v>381</v>
      </c>
      <c r="B213" s="15" t="s">
        <v>575</v>
      </c>
      <c r="C213" s="53">
        <v>1</v>
      </c>
      <c r="D213" s="53">
        <v>1</v>
      </c>
      <c r="E213" s="53">
        <v>0</v>
      </c>
    </row>
    <row r="214" spans="1:5" x14ac:dyDescent="0.2">
      <c r="A214" s="6">
        <v>381</v>
      </c>
      <c r="B214" s="15" t="s">
        <v>576</v>
      </c>
      <c r="C214" s="53">
        <v>1</v>
      </c>
      <c r="D214" s="53">
        <v>0</v>
      </c>
      <c r="E214" s="53">
        <v>0</v>
      </c>
    </row>
    <row r="215" spans="1:5" x14ac:dyDescent="0.2">
      <c r="A215" s="6">
        <v>381</v>
      </c>
      <c r="B215" s="15" t="s">
        <v>2813</v>
      </c>
      <c r="C215" s="53">
        <v>1</v>
      </c>
      <c r="D215" s="53">
        <v>0</v>
      </c>
      <c r="E215" s="53">
        <v>0</v>
      </c>
    </row>
    <row r="216" spans="1:5" x14ac:dyDescent="0.2">
      <c r="A216" s="6">
        <v>381</v>
      </c>
      <c r="B216" s="15" t="s">
        <v>1814</v>
      </c>
      <c r="C216" s="53">
        <v>1</v>
      </c>
      <c r="D216" s="53">
        <v>0</v>
      </c>
      <c r="E216" s="53">
        <v>0</v>
      </c>
    </row>
    <row r="217" spans="1:5" x14ac:dyDescent="0.2">
      <c r="A217" s="6">
        <v>381</v>
      </c>
      <c r="B217" s="245" t="s">
        <v>565</v>
      </c>
      <c r="C217" s="246">
        <v>2</v>
      </c>
      <c r="D217" s="246">
        <v>0</v>
      </c>
      <c r="E217" s="246">
        <v>0</v>
      </c>
    </row>
    <row r="218" spans="1:5" x14ac:dyDescent="0.2">
      <c r="A218" s="6">
        <v>382</v>
      </c>
      <c r="B218" s="45" t="s">
        <v>154</v>
      </c>
      <c r="C218" s="51">
        <v>1</v>
      </c>
      <c r="D218" s="51">
        <v>1</v>
      </c>
      <c r="E218" s="51">
        <v>0</v>
      </c>
    </row>
    <row r="219" spans="1:5" x14ac:dyDescent="0.2">
      <c r="A219" s="6">
        <v>382</v>
      </c>
      <c r="B219" s="15" t="s">
        <v>461</v>
      </c>
      <c r="C219" s="53">
        <v>1</v>
      </c>
      <c r="D219" s="53">
        <v>0</v>
      </c>
      <c r="E219" s="53">
        <v>0</v>
      </c>
    </row>
    <row r="220" spans="1:5" x14ac:dyDescent="0.2">
      <c r="A220" s="6">
        <v>382</v>
      </c>
      <c r="B220" s="15" t="s">
        <v>512</v>
      </c>
      <c r="C220" s="53">
        <v>1</v>
      </c>
      <c r="D220" s="53">
        <v>0</v>
      </c>
      <c r="E220" s="53">
        <v>0</v>
      </c>
    </row>
    <row r="221" spans="1:5" x14ac:dyDescent="0.2">
      <c r="A221" s="6">
        <v>382</v>
      </c>
      <c r="B221" s="15" t="s">
        <v>558</v>
      </c>
      <c r="C221" s="53">
        <v>1</v>
      </c>
      <c r="D221" s="53">
        <v>0</v>
      </c>
      <c r="E221" s="53">
        <v>0</v>
      </c>
    </row>
    <row r="222" spans="1:5" x14ac:dyDescent="0.2">
      <c r="A222" s="6">
        <v>382</v>
      </c>
      <c r="B222" s="15" t="s">
        <v>575</v>
      </c>
      <c r="C222" s="53">
        <v>1</v>
      </c>
      <c r="D222" s="53">
        <v>1</v>
      </c>
      <c r="E222" s="53">
        <v>0</v>
      </c>
    </row>
    <row r="223" spans="1:5" x14ac:dyDescent="0.2">
      <c r="A223" s="6">
        <v>382</v>
      </c>
      <c r="B223" s="15" t="s">
        <v>576</v>
      </c>
      <c r="C223" s="53">
        <v>1</v>
      </c>
      <c r="D223" s="53">
        <v>0</v>
      </c>
      <c r="E223" s="53">
        <v>0</v>
      </c>
    </row>
    <row r="224" spans="1:5" x14ac:dyDescent="0.2">
      <c r="A224" s="6">
        <v>382</v>
      </c>
      <c r="B224" s="15" t="s">
        <v>2813</v>
      </c>
      <c r="C224" s="53">
        <v>1</v>
      </c>
      <c r="D224" s="53">
        <v>0</v>
      </c>
      <c r="E224" s="53">
        <v>0</v>
      </c>
    </row>
    <row r="225" spans="1:5" x14ac:dyDescent="0.2">
      <c r="A225" s="6">
        <v>382</v>
      </c>
      <c r="B225" s="15" t="s">
        <v>1814</v>
      </c>
      <c r="C225" s="53">
        <v>1</v>
      </c>
      <c r="D225" s="53">
        <v>0</v>
      </c>
      <c r="E225" s="53">
        <v>0</v>
      </c>
    </row>
    <row r="226" spans="1:5" x14ac:dyDescent="0.2">
      <c r="A226" s="6">
        <v>382</v>
      </c>
      <c r="B226" s="245" t="s">
        <v>565</v>
      </c>
      <c r="C226" s="246">
        <v>2</v>
      </c>
      <c r="D226" s="246">
        <v>0</v>
      </c>
      <c r="E226" s="246">
        <v>0</v>
      </c>
    </row>
    <row r="227" spans="1:5" x14ac:dyDescent="0.2">
      <c r="A227" s="6">
        <v>384</v>
      </c>
      <c r="B227" s="45" t="s">
        <v>154</v>
      </c>
      <c r="C227" s="51">
        <v>1</v>
      </c>
      <c r="D227" s="51">
        <v>1</v>
      </c>
      <c r="E227" s="51">
        <v>0</v>
      </c>
    </row>
    <row r="228" spans="1:5" x14ac:dyDescent="0.2">
      <c r="A228" s="6">
        <v>384</v>
      </c>
      <c r="B228" s="15" t="s">
        <v>461</v>
      </c>
      <c r="C228" s="53">
        <v>1</v>
      </c>
      <c r="D228" s="53">
        <v>0</v>
      </c>
      <c r="E228" s="53">
        <v>0</v>
      </c>
    </row>
    <row r="229" spans="1:5" x14ac:dyDescent="0.2">
      <c r="A229" s="6">
        <v>384</v>
      </c>
      <c r="B229" s="15" t="s">
        <v>512</v>
      </c>
      <c r="C229" s="53">
        <v>1</v>
      </c>
      <c r="D229" s="53">
        <v>0</v>
      </c>
      <c r="E229" s="53">
        <v>0</v>
      </c>
    </row>
    <row r="230" spans="1:5" x14ac:dyDescent="0.2">
      <c r="A230" s="6">
        <v>384</v>
      </c>
      <c r="B230" s="15" t="s">
        <v>558</v>
      </c>
      <c r="C230" s="53">
        <v>1</v>
      </c>
      <c r="D230" s="53">
        <v>0</v>
      </c>
      <c r="E230" s="53">
        <v>0</v>
      </c>
    </row>
    <row r="231" spans="1:5" x14ac:dyDescent="0.2">
      <c r="A231" s="6">
        <v>384</v>
      </c>
      <c r="B231" s="15" t="s">
        <v>575</v>
      </c>
      <c r="C231" s="53">
        <v>1</v>
      </c>
      <c r="D231" s="53">
        <v>1</v>
      </c>
      <c r="E231" s="53">
        <v>0</v>
      </c>
    </row>
    <row r="232" spans="1:5" x14ac:dyDescent="0.2">
      <c r="A232" s="6">
        <v>384</v>
      </c>
      <c r="B232" s="15" t="s">
        <v>576</v>
      </c>
      <c r="C232" s="53">
        <v>1</v>
      </c>
      <c r="D232" s="53">
        <v>0</v>
      </c>
      <c r="E232" s="53">
        <v>0</v>
      </c>
    </row>
    <row r="233" spans="1:5" x14ac:dyDescent="0.2">
      <c r="A233" s="6">
        <v>384</v>
      </c>
      <c r="B233" s="15" t="s">
        <v>2813</v>
      </c>
      <c r="C233" s="53">
        <v>1</v>
      </c>
      <c r="D233" s="53">
        <v>0</v>
      </c>
      <c r="E233" s="53">
        <v>0</v>
      </c>
    </row>
    <row r="234" spans="1:5" x14ac:dyDescent="0.2">
      <c r="A234" s="6">
        <v>384</v>
      </c>
      <c r="B234" s="15" t="s">
        <v>1814</v>
      </c>
      <c r="C234" s="53">
        <v>1</v>
      </c>
      <c r="D234" s="53">
        <v>0</v>
      </c>
      <c r="E234" s="53">
        <v>0</v>
      </c>
    </row>
    <row r="235" spans="1:5" x14ac:dyDescent="0.2">
      <c r="A235" s="6">
        <v>384</v>
      </c>
      <c r="B235" s="245" t="s">
        <v>565</v>
      </c>
      <c r="C235" s="246">
        <v>2</v>
      </c>
      <c r="D235" s="246">
        <v>0</v>
      </c>
      <c r="E235" s="246">
        <v>0</v>
      </c>
    </row>
    <row r="236" spans="1:5" x14ac:dyDescent="0.2">
      <c r="A236" s="6">
        <v>385</v>
      </c>
      <c r="B236" s="45" t="s">
        <v>154</v>
      </c>
      <c r="C236" s="51">
        <v>1</v>
      </c>
      <c r="D236" s="51">
        <v>1</v>
      </c>
      <c r="E236" s="51">
        <v>0</v>
      </c>
    </row>
    <row r="237" spans="1:5" x14ac:dyDescent="0.2">
      <c r="A237" s="6">
        <v>385</v>
      </c>
      <c r="B237" s="15" t="s">
        <v>461</v>
      </c>
      <c r="C237" s="53">
        <v>1</v>
      </c>
      <c r="D237" s="53">
        <v>0</v>
      </c>
      <c r="E237" s="53">
        <v>0</v>
      </c>
    </row>
    <row r="238" spans="1:5" x14ac:dyDescent="0.2">
      <c r="A238" s="6">
        <v>385</v>
      </c>
      <c r="B238" s="15" t="s">
        <v>512</v>
      </c>
      <c r="C238" s="53">
        <v>1</v>
      </c>
      <c r="D238" s="53">
        <v>0</v>
      </c>
      <c r="E238" s="53">
        <v>0</v>
      </c>
    </row>
    <row r="239" spans="1:5" x14ac:dyDescent="0.2">
      <c r="A239" s="6">
        <v>385</v>
      </c>
      <c r="B239" s="15" t="s">
        <v>558</v>
      </c>
      <c r="C239" s="53">
        <v>1</v>
      </c>
      <c r="D239" s="53">
        <v>0</v>
      </c>
      <c r="E239" s="53">
        <v>0</v>
      </c>
    </row>
    <row r="240" spans="1:5" x14ac:dyDescent="0.2">
      <c r="A240" s="6">
        <v>385</v>
      </c>
      <c r="B240" s="15" t="s">
        <v>575</v>
      </c>
      <c r="C240" s="53">
        <v>1</v>
      </c>
      <c r="D240" s="53">
        <v>1</v>
      </c>
      <c r="E240" s="53">
        <v>0</v>
      </c>
    </row>
    <row r="241" spans="1:5" x14ac:dyDescent="0.2">
      <c r="A241" s="6">
        <v>385</v>
      </c>
      <c r="B241" s="15" t="s">
        <v>576</v>
      </c>
      <c r="C241" s="53">
        <v>1</v>
      </c>
      <c r="D241" s="53">
        <v>0</v>
      </c>
      <c r="E241" s="53">
        <v>0</v>
      </c>
    </row>
    <row r="242" spans="1:5" x14ac:dyDescent="0.2">
      <c r="A242" s="6">
        <v>385</v>
      </c>
      <c r="B242" s="15" t="s">
        <v>2813</v>
      </c>
      <c r="C242" s="53">
        <v>1</v>
      </c>
      <c r="D242" s="53">
        <v>0</v>
      </c>
      <c r="E242" s="53">
        <v>0</v>
      </c>
    </row>
    <row r="243" spans="1:5" x14ac:dyDescent="0.2">
      <c r="A243" s="6">
        <v>385</v>
      </c>
      <c r="B243" s="15" t="s">
        <v>1814</v>
      </c>
      <c r="C243" s="53">
        <v>1</v>
      </c>
      <c r="D243" s="53">
        <v>0</v>
      </c>
      <c r="E243" s="53">
        <v>0</v>
      </c>
    </row>
    <row r="244" spans="1:5" x14ac:dyDescent="0.2">
      <c r="A244" s="6">
        <v>385</v>
      </c>
      <c r="B244" s="245" t="s">
        <v>565</v>
      </c>
      <c r="C244" s="246">
        <v>2</v>
      </c>
      <c r="D244" s="246">
        <v>0</v>
      </c>
      <c r="E244" s="246">
        <v>0</v>
      </c>
    </row>
    <row r="245" spans="1:5" x14ac:dyDescent="0.2">
      <c r="A245" s="6">
        <v>391</v>
      </c>
      <c r="B245" s="45" t="s">
        <v>154</v>
      </c>
      <c r="C245" s="51">
        <v>1</v>
      </c>
      <c r="D245" s="51">
        <v>1</v>
      </c>
      <c r="E245" s="51">
        <v>0</v>
      </c>
    </row>
    <row r="246" spans="1:5" x14ac:dyDescent="0.2">
      <c r="A246" s="6">
        <v>391</v>
      </c>
      <c r="B246" s="15" t="s">
        <v>461</v>
      </c>
      <c r="C246" s="53">
        <v>1</v>
      </c>
      <c r="D246" s="53">
        <v>0</v>
      </c>
      <c r="E246" s="53">
        <v>0</v>
      </c>
    </row>
    <row r="247" spans="1:5" x14ac:dyDescent="0.2">
      <c r="A247" s="6">
        <v>391</v>
      </c>
      <c r="B247" s="15" t="s">
        <v>512</v>
      </c>
      <c r="C247" s="53">
        <v>1</v>
      </c>
      <c r="D247" s="53">
        <v>0</v>
      </c>
      <c r="E247" s="53">
        <v>0</v>
      </c>
    </row>
    <row r="248" spans="1:5" x14ac:dyDescent="0.2">
      <c r="A248" s="6">
        <v>391</v>
      </c>
      <c r="B248" s="15" t="s">
        <v>558</v>
      </c>
      <c r="C248" s="53">
        <v>1</v>
      </c>
      <c r="D248" s="53">
        <v>0</v>
      </c>
      <c r="E248" s="53">
        <v>0</v>
      </c>
    </row>
    <row r="249" spans="1:5" x14ac:dyDescent="0.2">
      <c r="A249" s="6">
        <v>391</v>
      </c>
      <c r="B249" s="15" t="s">
        <v>575</v>
      </c>
      <c r="C249" s="53">
        <v>1</v>
      </c>
      <c r="D249" s="53">
        <v>1</v>
      </c>
      <c r="E249" s="53">
        <v>0</v>
      </c>
    </row>
    <row r="250" spans="1:5" x14ac:dyDescent="0.2">
      <c r="A250" s="6">
        <v>391</v>
      </c>
      <c r="B250" s="15" t="s">
        <v>576</v>
      </c>
      <c r="C250" s="53">
        <v>1</v>
      </c>
      <c r="D250" s="53">
        <v>0</v>
      </c>
      <c r="E250" s="53">
        <v>0</v>
      </c>
    </row>
    <row r="251" spans="1:5" x14ac:dyDescent="0.2">
      <c r="A251" s="6">
        <v>391</v>
      </c>
      <c r="B251" s="15" t="s">
        <v>2813</v>
      </c>
      <c r="C251" s="53">
        <v>1</v>
      </c>
      <c r="D251" s="53">
        <v>0</v>
      </c>
      <c r="E251" s="53">
        <v>0</v>
      </c>
    </row>
    <row r="252" spans="1:5" x14ac:dyDescent="0.2">
      <c r="A252" s="6">
        <v>391</v>
      </c>
      <c r="B252" s="15" t="s">
        <v>1814</v>
      </c>
      <c r="C252" s="53">
        <v>1</v>
      </c>
      <c r="D252" s="53">
        <v>0</v>
      </c>
      <c r="E252" s="53">
        <v>0</v>
      </c>
    </row>
    <row r="253" spans="1:5" ht="16.149999999999999" customHeight="1" x14ac:dyDescent="0.2">
      <c r="A253" s="6">
        <v>391</v>
      </c>
      <c r="B253" s="245" t="s">
        <v>565</v>
      </c>
      <c r="C253" s="246">
        <v>2</v>
      </c>
      <c r="D253" s="246">
        <v>0</v>
      </c>
      <c r="E253" s="246">
        <v>0</v>
      </c>
    </row>
    <row r="254" spans="1:5" x14ac:dyDescent="0.2">
      <c r="A254" s="6">
        <v>393</v>
      </c>
      <c r="B254" s="45" t="s">
        <v>154</v>
      </c>
      <c r="C254" s="51">
        <v>1</v>
      </c>
      <c r="D254" s="51">
        <v>1</v>
      </c>
      <c r="E254" s="51">
        <v>0</v>
      </c>
    </row>
    <row r="255" spans="1:5" x14ac:dyDescent="0.2">
      <c r="A255" s="6">
        <v>393</v>
      </c>
      <c r="B255" s="15" t="s">
        <v>461</v>
      </c>
      <c r="C255" s="53">
        <v>1</v>
      </c>
      <c r="D255" s="53">
        <v>0</v>
      </c>
      <c r="E255" s="53">
        <v>0</v>
      </c>
    </row>
    <row r="256" spans="1:5" x14ac:dyDescent="0.2">
      <c r="A256" s="6">
        <v>393</v>
      </c>
      <c r="B256" s="15" t="s">
        <v>512</v>
      </c>
      <c r="C256" s="53">
        <v>1</v>
      </c>
      <c r="D256" s="53">
        <v>0</v>
      </c>
      <c r="E256" s="53">
        <v>0</v>
      </c>
    </row>
    <row r="257" spans="1:5" x14ac:dyDescent="0.2">
      <c r="A257" s="6">
        <v>393</v>
      </c>
      <c r="B257" s="15" t="s">
        <v>558</v>
      </c>
      <c r="C257" s="53">
        <v>1</v>
      </c>
      <c r="D257" s="53">
        <v>0</v>
      </c>
      <c r="E257" s="53">
        <v>0</v>
      </c>
    </row>
    <row r="258" spans="1:5" x14ac:dyDescent="0.2">
      <c r="A258" s="6">
        <v>393</v>
      </c>
      <c r="B258" s="15" t="s">
        <v>575</v>
      </c>
      <c r="C258" s="53">
        <v>1</v>
      </c>
      <c r="D258" s="53">
        <v>1</v>
      </c>
      <c r="E258" s="53">
        <v>0</v>
      </c>
    </row>
    <row r="259" spans="1:5" x14ac:dyDescent="0.2">
      <c r="A259" s="6">
        <v>393</v>
      </c>
      <c r="B259" s="15" t="s">
        <v>576</v>
      </c>
      <c r="C259" s="53">
        <v>1</v>
      </c>
      <c r="D259" s="53">
        <v>0</v>
      </c>
      <c r="E259" s="53">
        <v>0</v>
      </c>
    </row>
    <row r="260" spans="1:5" x14ac:dyDescent="0.2">
      <c r="A260" s="6">
        <v>393</v>
      </c>
      <c r="B260" s="15" t="s">
        <v>2813</v>
      </c>
      <c r="C260" s="53">
        <v>1</v>
      </c>
      <c r="D260" s="53">
        <v>0</v>
      </c>
      <c r="E260" s="53">
        <v>0</v>
      </c>
    </row>
    <row r="261" spans="1:5" x14ac:dyDescent="0.2">
      <c r="A261" s="6">
        <v>393</v>
      </c>
      <c r="B261" s="15" t="s">
        <v>1814</v>
      </c>
      <c r="C261" s="53">
        <v>1</v>
      </c>
      <c r="D261" s="53">
        <v>0</v>
      </c>
      <c r="E261" s="53">
        <v>0</v>
      </c>
    </row>
    <row r="262" spans="1:5" x14ac:dyDescent="0.2">
      <c r="A262" s="6">
        <v>393</v>
      </c>
      <c r="B262" s="245" t="s">
        <v>565</v>
      </c>
      <c r="C262" s="246">
        <v>2</v>
      </c>
      <c r="D262" s="246">
        <v>0</v>
      </c>
      <c r="E262" s="246">
        <v>0</v>
      </c>
    </row>
    <row r="263" spans="1:5" x14ac:dyDescent="0.2">
      <c r="A263" s="6">
        <v>394</v>
      </c>
      <c r="B263" s="45" t="s">
        <v>154</v>
      </c>
      <c r="C263" s="51">
        <v>1</v>
      </c>
      <c r="D263" s="51">
        <v>1</v>
      </c>
      <c r="E263" s="51">
        <v>0</v>
      </c>
    </row>
    <row r="264" spans="1:5" x14ac:dyDescent="0.2">
      <c r="A264" s="6">
        <v>394</v>
      </c>
      <c r="B264" s="15" t="s">
        <v>461</v>
      </c>
      <c r="C264" s="53">
        <v>1</v>
      </c>
      <c r="D264" s="53">
        <v>0</v>
      </c>
      <c r="E264" s="53">
        <v>0</v>
      </c>
    </row>
    <row r="265" spans="1:5" x14ac:dyDescent="0.2">
      <c r="A265" s="6">
        <v>394</v>
      </c>
      <c r="B265" s="15" t="s">
        <v>512</v>
      </c>
      <c r="C265" s="53">
        <v>1</v>
      </c>
      <c r="D265" s="53">
        <v>0</v>
      </c>
      <c r="E265" s="53">
        <v>0</v>
      </c>
    </row>
    <row r="266" spans="1:5" x14ac:dyDescent="0.2">
      <c r="A266" s="6">
        <v>394</v>
      </c>
      <c r="B266" s="15" t="s">
        <v>558</v>
      </c>
      <c r="C266" s="53">
        <v>1</v>
      </c>
      <c r="D266" s="53">
        <v>0</v>
      </c>
      <c r="E266" s="53">
        <v>0</v>
      </c>
    </row>
    <row r="267" spans="1:5" x14ac:dyDescent="0.2">
      <c r="A267" s="6">
        <v>394</v>
      </c>
      <c r="B267" s="15" t="s">
        <v>575</v>
      </c>
      <c r="C267" s="53">
        <v>1</v>
      </c>
      <c r="D267" s="53">
        <v>1</v>
      </c>
      <c r="E267" s="53">
        <v>0</v>
      </c>
    </row>
    <row r="268" spans="1:5" x14ac:dyDescent="0.2">
      <c r="A268" s="6">
        <v>394</v>
      </c>
      <c r="B268" s="15" t="s">
        <v>576</v>
      </c>
      <c r="C268" s="53">
        <v>1</v>
      </c>
      <c r="D268" s="53">
        <v>0</v>
      </c>
      <c r="E268" s="53">
        <v>0</v>
      </c>
    </row>
    <row r="269" spans="1:5" x14ac:dyDescent="0.2">
      <c r="A269" s="6">
        <v>394</v>
      </c>
      <c r="B269" s="15" t="s">
        <v>2813</v>
      </c>
      <c r="C269" s="53">
        <v>1</v>
      </c>
      <c r="D269" s="53">
        <v>0</v>
      </c>
      <c r="E269" s="53">
        <v>0</v>
      </c>
    </row>
    <row r="270" spans="1:5" x14ac:dyDescent="0.2">
      <c r="A270" s="6">
        <v>394</v>
      </c>
      <c r="B270" s="15" t="s">
        <v>1814</v>
      </c>
      <c r="C270" s="53">
        <v>1</v>
      </c>
      <c r="D270" s="53">
        <v>0</v>
      </c>
      <c r="E270" s="53">
        <v>0</v>
      </c>
    </row>
    <row r="271" spans="1:5" x14ac:dyDescent="0.2">
      <c r="A271" s="6">
        <v>394</v>
      </c>
      <c r="B271" s="245" t="s">
        <v>565</v>
      </c>
      <c r="C271" s="246">
        <v>2</v>
      </c>
      <c r="D271" s="246">
        <v>0</v>
      </c>
      <c r="E271" s="246">
        <v>0</v>
      </c>
    </row>
    <row r="272" spans="1:5" x14ac:dyDescent="0.2">
      <c r="A272" s="6">
        <v>395</v>
      </c>
      <c r="B272" s="45" t="s">
        <v>154</v>
      </c>
      <c r="C272" s="51">
        <v>1</v>
      </c>
      <c r="D272" s="51">
        <v>1</v>
      </c>
      <c r="E272" s="51">
        <v>0</v>
      </c>
    </row>
    <row r="273" spans="1:5" x14ac:dyDescent="0.2">
      <c r="A273" s="6">
        <v>395</v>
      </c>
      <c r="B273" s="15" t="s">
        <v>461</v>
      </c>
      <c r="C273" s="53">
        <v>1</v>
      </c>
      <c r="D273" s="53">
        <v>0</v>
      </c>
      <c r="E273" s="53">
        <v>0</v>
      </c>
    </row>
    <row r="274" spans="1:5" x14ac:dyDescent="0.2">
      <c r="A274" s="6">
        <v>395</v>
      </c>
      <c r="B274" s="15" t="s">
        <v>512</v>
      </c>
      <c r="C274" s="53">
        <v>1</v>
      </c>
      <c r="D274" s="53">
        <v>0</v>
      </c>
      <c r="E274" s="53">
        <v>0</v>
      </c>
    </row>
    <row r="275" spans="1:5" x14ac:dyDescent="0.2">
      <c r="A275" s="6">
        <v>395</v>
      </c>
      <c r="B275" s="15" t="s">
        <v>558</v>
      </c>
      <c r="C275" s="53">
        <v>1</v>
      </c>
      <c r="D275" s="53">
        <v>0</v>
      </c>
      <c r="E275" s="53">
        <v>0</v>
      </c>
    </row>
    <row r="276" spans="1:5" x14ac:dyDescent="0.2">
      <c r="A276" s="6">
        <v>395</v>
      </c>
      <c r="B276" s="15" t="s">
        <v>575</v>
      </c>
      <c r="C276" s="53">
        <v>1</v>
      </c>
      <c r="D276" s="53">
        <v>1</v>
      </c>
      <c r="E276" s="53">
        <v>0</v>
      </c>
    </row>
    <row r="277" spans="1:5" x14ac:dyDescent="0.2">
      <c r="A277" s="6">
        <v>395</v>
      </c>
      <c r="B277" s="15" t="s">
        <v>576</v>
      </c>
      <c r="C277" s="53">
        <v>1</v>
      </c>
      <c r="D277" s="53">
        <v>0</v>
      </c>
      <c r="E277" s="53">
        <v>0</v>
      </c>
    </row>
    <row r="278" spans="1:5" x14ac:dyDescent="0.2">
      <c r="A278" s="6">
        <v>395</v>
      </c>
      <c r="B278" s="15" t="s">
        <v>2813</v>
      </c>
      <c r="C278" s="53">
        <v>1</v>
      </c>
      <c r="D278" s="53">
        <v>0</v>
      </c>
      <c r="E278" s="53">
        <v>0</v>
      </c>
    </row>
    <row r="279" spans="1:5" x14ac:dyDescent="0.2">
      <c r="A279" s="6">
        <v>395</v>
      </c>
      <c r="B279" s="15" t="s">
        <v>1814</v>
      </c>
      <c r="C279" s="53">
        <v>1</v>
      </c>
      <c r="D279" s="53">
        <v>0</v>
      </c>
      <c r="E279" s="53">
        <v>0</v>
      </c>
    </row>
    <row r="280" spans="1:5" x14ac:dyDescent="0.2">
      <c r="A280" s="6">
        <v>395</v>
      </c>
      <c r="B280" s="245" t="s">
        <v>565</v>
      </c>
      <c r="C280" s="246">
        <v>2</v>
      </c>
      <c r="D280" s="246">
        <v>0</v>
      </c>
      <c r="E280" s="246">
        <v>0</v>
      </c>
    </row>
    <row r="281" spans="1:5" x14ac:dyDescent="0.2">
      <c r="A281" s="6">
        <v>397</v>
      </c>
      <c r="B281" s="45" t="s">
        <v>154</v>
      </c>
      <c r="C281" s="51">
        <v>1</v>
      </c>
      <c r="D281" s="51">
        <v>1</v>
      </c>
      <c r="E281" s="51">
        <v>0</v>
      </c>
    </row>
    <row r="282" spans="1:5" x14ac:dyDescent="0.2">
      <c r="A282" s="6">
        <v>397</v>
      </c>
      <c r="B282" s="15" t="s">
        <v>461</v>
      </c>
      <c r="C282" s="53">
        <v>1</v>
      </c>
      <c r="D282" s="53">
        <v>0</v>
      </c>
      <c r="E282" s="53">
        <v>0</v>
      </c>
    </row>
    <row r="283" spans="1:5" x14ac:dyDescent="0.2">
      <c r="A283" s="6">
        <v>397</v>
      </c>
      <c r="B283" s="15" t="s">
        <v>512</v>
      </c>
      <c r="C283" s="53">
        <v>1</v>
      </c>
      <c r="D283" s="53">
        <v>0</v>
      </c>
      <c r="E283" s="53">
        <v>0</v>
      </c>
    </row>
    <row r="284" spans="1:5" x14ac:dyDescent="0.2">
      <c r="A284" s="6">
        <v>397</v>
      </c>
      <c r="B284" s="15" t="s">
        <v>558</v>
      </c>
      <c r="C284" s="53">
        <v>1</v>
      </c>
      <c r="D284" s="53">
        <v>0</v>
      </c>
      <c r="E284" s="53">
        <v>0</v>
      </c>
    </row>
    <row r="285" spans="1:5" x14ac:dyDescent="0.2">
      <c r="A285" s="6">
        <v>397</v>
      </c>
      <c r="B285" s="15" t="s">
        <v>575</v>
      </c>
      <c r="C285" s="53">
        <v>1</v>
      </c>
      <c r="D285" s="53">
        <v>1</v>
      </c>
      <c r="E285" s="53">
        <v>0</v>
      </c>
    </row>
    <row r="286" spans="1:5" x14ac:dyDescent="0.2">
      <c r="A286" s="6">
        <v>397</v>
      </c>
      <c r="B286" s="15" t="s">
        <v>576</v>
      </c>
      <c r="C286" s="53">
        <v>1</v>
      </c>
      <c r="D286" s="53">
        <v>0</v>
      </c>
      <c r="E286" s="53">
        <v>0</v>
      </c>
    </row>
    <row r="287" spans="1:5" x14ac:dyDescent="0.2">
      <c r="A287" s="6">
        <v>397</v>
      </c>
      <c r="B287" s="15" t="s">
        <v>2813</v>
      </c>
      <c r="C287" s="53">
        <v>1</v>
      </c>
      <c r="D287" s="53">
        <v>0</v>
      </c>
      <c r="E287" s="53">
        <v>0</v>
      </c>
    </row>
    <row r="288" spans="1:5" x14ac:dyDescent="0.2">
      <c r="A288" s="6">
        <v>397</v>
      </c>
      <c r="B288" s="15" t="s">
        <v>1814</v>
      </c>
      <c r="C288" s="53">
        <v>1</v>
      </c>
      <c r="D288" s="53">
        <v>0</v>
      </c>
      <c r="E288" s="53">
        <v>0</v>
      </c>
    </row>
    <row r="289" spans="1:5" x14ac:dyDescent="0.2">
      <c r="A289" s="6">
        <v>397</v>
      </c>
      <c r="B289" s="245" t="s">
        <v>565</v>
      </c>
      <c r="C289" s="246">
        <v>2</v>
      </c>
      <c r="D289" s="246">
        <v>0</v>
      </c>
      <c r="E289" s="246">
        <v>0</v>
      </c>
    </row>
    <row r="290" spans="1:5" x14ac:dyDescent="0.2">
      <c r="A290" s="6">
        <v>398</v>
      </c>
      <c r="B290" s="45" t="s">
        <v>154</v>
      </c>
      <c r="C290" s="51">
        <v>1</v>
      </c>
      <c r="D290" s="51">
        <v>1</v>
      </c>
      <c r="E290" s="51">
        <v>0</v>
      </c>
    </row>
    <row r="291" spans="1:5" x14ac:dyDescent="0.2">
      <c r="A291" s="6">
        <v>398</v>
      </c>
      <c r="B291" s="15" t="s">
        <v>461</v>
      </c>
      <c r="C291" s="53">
        <v>1</v>
      </c>
      <c r="D291" s="53">
        <v>0</v>
      </c>
      <c r="E291" s="53">
        <v>0</v>
      </c>
    </row>
    <row r="292" spans="1:5" x14ac:dyDescent="0.2">
      <c r="A292" s="6">
        <v>398</v>
      </c>
      <c r="B292" s="15" t="s">
        <v>512</v>
      </c>
      <c r="C292" s="53">
        <v>1</v>
      </c>
      <c r="D292" s="53">
        <v>0</v>
      </c>
      <c r="E292" s="53">
        <v>0</v>
      </c>
    </row>
    <row r="293" spans="1:5" x14ac:dyDescent="0.2">
      <c r="A293" s="6">
        <v>398</v>
      </c>
      <c r="B293" s="15" t="s">
        <v>558</v>
      </c>
      <c r="C293" s="53">
        <v>1</v>
      </c>
      <c r="D293" s="53">
        <v>0</v>
      </c>
      <c r="E293" s="53">
        <v>0</v>
      </c>
    </row>
    <row r="294" spans="1:5" x14ac:dyDescent="0.2">
      <c r="A294" s="6">
        <v>398</v>
      </c>
      <c r="B294" s="15" t="s">
        <v>575</v>
      </c>
      <c r="C294" s="53">
        <v>1</v>
      </c>
      <c r="D294" s="53">
        <v>1</v>
      </c>
      <c r="E294" s="53">
        <v>0</v>
      </c>
    </row>
    <row r="295" spans="1:5" x14ac:dyDescent="0.2">
      <c r="A295" s="6">
        <v>398</v>
      </c>
      <c r="B295" s="15" t="s">
        <v>576</v>
      </c>
      <c r="C295" s="53">
        <v>1</v>
      </c>
      <c r="D295" s="53">
        <v>0</v>
      </c>
      <c r="E295" s="53">
        <v>0</v>
      </c>
    </row>
    <row r="296" spans="1:5" x14ac:dyDescent="0.2">
      <c r="A296" s="6">
        <v>398</v>
      </c>
      <c r="B296" s="15" t="s">
        <v>2813</v>
      </c>
      <c r="C296" s="53">
        <v>1</v>
      </c>
      <c r="D296" s="53">
        <v>0</v>
      </c>
      <c r="E296" s="53">
        <v>0</v>
      </c>
    </row>
    <row r="297" spans="1:5" x14ac:dyDescent="0.2">
      <c r="A297" s="6">
        <v>398</v>
      </c>
      <c r="B297" s="15" t="s">
        <v>1814</v>
      </c>
      <c r="C297" s="53">
        <v>1</v>
      </c>
      <c r="D297" s="53">
        <v>0</v>
      </c>
      <c r="E297" s="53">
        <v>0</v>
      </c>
    </row>
    <row r="298" spans="1:5" x14ac:dyDescent="0.2">
      <c r="A298" s="6">
        <v>398</v>
      </c>
      <c r="B298" s="245" t="s">
        <v>565</v>
      </c>
      <c r="C298" s="246">
        <v>2</v>
      </c>
      <c r="D298" s="246">
        <v>0</v>
      </c>
      <c r="E298" s="246">
        <v>0</v>
      </c>
    </row>
    <row r="299" spans="1:5" x14ac:dyDescent="0.2">
      <c r="A299" s="6">
        <v>410</v>
      </c>
      <c r="B299" s="45" t="s">
        <v>154</v>
      </c>
      <c r="C299" s="51">
        <v>1</v>
      </c>
      <c r="D299" s="51">
        <v>1</v>
      </c>
      <c r="E299" s="51">
        <v>0</v>
      </c>
    </row>
    <row r="300" spans="1:5" x14ac:dyDescent="0.2">
      <c r="A300" s="6">
        <v>410</v>
      </c>
      <c r="B300" s="15" t="s">
        <v>461</v>
      </c>
      <c r="C300" s="53">
        <v>1</v>
      </c>
      <c r="D300" s="53">
        <v>0</v>
      </c>
      <c r="E300" s="53">
        <v>0</v>
      </c>
    </row>
    <row r="301" spans="1:5" x14ac:dyDescent="0.2">
      <c r="A301" s="6">
        <v>410</v>
      </c>
      <c r="B301" s="15" t="s">
        <v>512</v>
      </c>
      <c r="C301" s="53">
        <v>1</v>
      </c>
      <c r="D301" s="53">
        <v>0</v>
      </c>
      <c r="E301" s="53">
        <v>0</v>
      </c>
    </row>
    <row r="302" spans="1:5" x14ac:dyDescent="0.2">
      <c r="A302" s="6">
        <v>410</v>
      </c>
      <c r="B302" s="15" t="s">
        <v>558</v>
      </c>
      <c r="C302" s="53">
        <v>1</v>
      </c>
      <c r="D302" s="53">
        <v>0</v>
      </c>
      <c r="E302" s="53">
        <v>0</v>
      </c>
    </row>
    <row r="303" spans="1:5" x14ac:dyDescent="0.2">
      <c r="A303" s="6">
        <v>410</v>
      </c>
      <c r="B303" s="15" t="s">
        <v>575</v>
      </c>
      <c r="C303" s="53">
        <v>1</v>
      </c>
      <c r="D303" s="53">
        <v>0</v>
      </c>
      <c r="E303" s="53">
        <v>0</v>
      </c>
    </row>
    <row r="304" spans="1:5" ht="15.75" customHeight="1" x14ac:dyDescent="0.2">
      <c r="A304" s="6">
        <v>410</v>
      </c>
      <c r="B304" s="15" t="s">
        <v>576</v>
      </c>
      <c r="C304" s="53">
        <v>1</v>
      </c>
      <c r="D304" s="53">
        <v>1</v>
      </c>
      <c r="E304" s="53">
        <v>0</v>
      </c>
    </row>
    <row r="305" spans="1:5" ht="15.75" customHeight="1" x14ac:dyDescent="0.2">
      <c r="A305" s="6">
        <v>410</v>
      </c>
      <c r="B305" s="15" t="s">
        <v>2813</v>
      </c>
      <c r="C305" s="53">
        <v>1</v>
      </c>
      <c r="D305" s="53">
        <v>0</v>
      </c>
      <c r="E305" s="53">
        <v>0</v>
      </c>
    </row>
    <row r="306" spans="1:5" x14ac:dyDescent="0.2">
      <c r="A306" s="6">
        <v>410</v>
      </c>
      <c r="B306" s="15" t="s">
        <v>1814</v>
      </c>
      <c r="C306" s="53">
        <v>1</v>
      </c>
      <c r="D306" s="53">
        <v>0</v>
      </c>
      <c r="E306" s="53">
        <v>0</v>
      </c>
    </row>
    <row r="307" spans="1:5" x14ac:dyDescent="0.2">
      <c r="A307" s="6">
        <v>410</v>
      </c>
      <c r="B307" s="245" t="s">
        <v>565</v>
      </c>
      <c r="C307" s="246">
        <v>2</v>
      </c>
      <c r="D307" s="246">
        <v>0</v>
      </c>
      <c r="E307" s="246">
        <v>0</v>
      </c>
    </row>
    <row r="308" spans="1:5" x14ac:dyDescent="0.2">
      <c r="A308" s="6">
        <v>420</v>
      </c>
      <c r="B308" s="45" t="s">
        <v>154</v>
      </c>
      <c r="C308" s="51">
        <v>1</v>
      </c>
      <c r="D308" s="51">
        <v>1</v>
      </c>
      <c r="E308" s="51">
        <v>0</v>
      </c>
    </row>
    <row r="309" spans="1:5" x14ac:dyDescent="0.2">
      <c r="A309" s="6">
        <v>420</v>
      </c>
      <c r="B309" s="15" t="s">
        <v>461</v>
      </c>
      <c r="C309" s="53">
        <v>1</v>
      </c>
      <c r="D309" s="53">
        <v>0</v>
      </c>
      <c r="E309" s="53">
        <v>0</v>
      </c>
    </row>
    <row r="310" spans="1:5" x14ac:dyDescent="0.2">
      <c r="A310" s="6">
        <v>420</v>
      </c>
      <c r="B310" s="15" t="s">
        <v>512</v>
      </c>
      <c r="C310" s="53">
        <v>1</v>
      </c>
      <c r="D310" s="53">
        <v>0</v>
      </c>
      <c r="E310" s="53">
        <v>0</v>
      </c>
    </row>
    <row r="311" spans="1:5" x14ac:dyDescent="0.2">
      <c r="A311" s="6">
        <v>420</v>
      </c>
      <c r="B311" s="15" t="s">
        <v>558</v>
      </c>
      <c r="C311" s="53">
        <v>1</v>
      </c>
      <c r="D311" s="53">
        <v>0</v>
      </c>
      <c r="E311" s="53">
        <v>0</v>
      </c>
    </row>
    <row r="312" spans="1:5" x14ac:dyDescent="0.2">
      <c r="A312" s="6">
        <v>420</v>
      </c>
      <c r="B312" s="15" t="s">
        <v>575</v>
      </c>
      <c r="C312" s="53">
        <v>1</v>
      </c>
      <c r="D312" s="53">
        <v>0</v>
      </c>
      <c r="E312" s="53">
        <v>0</v>
      </c>
    </row>
    <row r="313" spans="1:5" x14ac:dyDescent="0.2">
      <c r="A313" s="6">
        <v>420</v>
      </c>
      <c r="B313" s="15" t="s">
        <v>576</v>
      </c>
      <c r="C313" s="53">
        <v>1</v>
      </c>
      <c r="D313" s="53">
        <v>1</v>
      </c>
      <c r="E313" s="53">
        <v>0</v>
      </c>
    </row>
    <row r="314" spans="1:5" x14ac:dyDescent="0.2">
      <c r="A314" s="6">
        <v>420</v>
      </c>
      <c r="B314" s="15" t="s">
        <v>2813</v>
      </c>
      <c r="C314" s="53">
        <v>1</v>
      </c>
      <c r="D314" s="53">
        <v>0</v>
      </c>
      <c r="E314" s="53">
        <v>0</v>
      </c>
    </row>
    <row r="315" spans="1:5" x14ac:dyDescent="0.2">
      <c r="A315" s="6">
        <v>420</v>
      </c>
      <c r="B315" s="15" t="s">
        <v>1814</v>
      </c>
      <c r="C315" s="53">
        <v>1</v>
      </c>
      <c r="D315" s="53">
        <v>0</v>
      </c>
      <c r="E315" s="53">
        <v>0</v>
      </c>
    </row>
    <row r="316" spans="1:5" x14ac:dyDescent="0.2">
      <c r="A316" s="6">
        <v>420</v>
      </c>
      <c r="B316" s="245" t="s">
        <v>565</v>
      </c>
      <c r="C316" s="246">
        <v>2</v>
      </c>
      <c r="D316" s="246">
        <v>0</v>
      </c>
      <c r="E316" s="246">
        <v>0</v>
      </c>
    </row>
    <row r="317" spans="1:5" x14ac:dyDescent="0.2">
      <c r="A317" s="6">
        <v>720</v>
      </c>
      <c r="B317" s="45" t="s">
        <v>154</v>
      </c>
      <c r="C317" s="51">
        <v>1</v>
      </c>
      <c r="D317" s="51">
        <v>1</v>
      </c>
      <c r="E317" s="51">
        <v>0</v>
      </c>
    </row>
    <row r="318" spans="1:5" x14ac:dyDescent="0.2">
      <c r="A318" s="6">
        <v>720</v>
      </c>
      <c r="B318" s="15" t="s">
        <v>461</v>
      </c>
      <c r="C318" s="53">
        <v>1</v>
      </c>
      <c r="D318" s="53">
        <v>0</v>
      </c>
      <c r="E318" s="53">
        <v>0</v>
      </c>
    </row>
    <row r="319" spans="1:5" x14ac:dyDescent="0.2">
      <c r="A319" s="6">
        <v>720</v>
      </c>
      <c r="B319" s="15" t="s">
        <v>512</v>
      </c>
      <c r="C319" s="53">
        <v>1</v>
      </c>
      <c r="D319" s="53">
        <v>0</v>
      </c>
      <c r="E319" s="53">
        <v>0</v>
      </c>
    </row>
    <row r="320" spans="1:5" x14ac:dyDescent="0.2">
      <c r="A320" s="6">
        <v>720</v>
      </c>
      <c r="B320" s="15" t="s">
        <v>558</v>
      </c>
      <c r="C320" s="53">
        <v>1</v>
      </c>
      <c r="D320" s="53">
        <v>0</v>
      </c>
      <c r="E320" s="53">
        <v>0</v>
      </c>
    </row>
    <row r="321" spans="1:5" x14ac:dyDescent="0.2">
      <c r="A321" s="6">
        <v>720</v>
      </c>
      <c r="B321" s="15" t="s">
        <v>575</v>
      </c>
      <c r="C321" s="53">
        <v>1</v>
      </c>
      <c r="D321" s="53">
        <v>1</v>
      </c>
      <c r="E321" s="53">
        <v>0</v>
      </c>
    </row>
    <row r="322" spans="1:5" x14ac:dyDescent="0.2">
      <c r="A322" s="6">
        <v>720</v>
      </c>
      <c r="B322" s="15" t="s">
        <v>576</v>
      </c>
      <c r="C322" s="53">
        <v>1</v>
      </c>
      <c r="D322" s="53">
        <v>0</v>
      </c>
      <c r="E322" s="53">
        <v>0</v>
      </c>
    </row>
    <row r="323" spans="1:5" x14ac:dyDescent="0.2">
      <c r="A323" s="6">
        <v>720</v>
      </c>
      <c r="B323" s="15" t="s">
        <v>2813</v>
      </c>
      <c r="C323" s="53">
        <v>1</v>
      </c>
      <c r="D323" s="53">
        <v>0</v>
      </c>
      <c r="E323" s="53">
        <v>0</v>
      </c>
    </row>
    <row r="324" spans="1:5" x14ac:dyDescent="0.2">
      <c r="A324" s="6">
        <v>720</v>
      </c>
      <c r="B324" s="15" t="s">
        <v>1814</v>
      </c>
      <c r="C324" s="53">
        <v>1</v>
      </c>
      <c r="D324" s="53">
        <v>0</v>
      </c>
      <c r="E324" s="53">
        <v>0</v>
      </c>
    </row>
    <row r="325" spans="1:5" x14ac:dyDescent="0.2">
      <c r="A325" s="6">
        <v>720</v>
      </c>
      <c r="B325" s="245" t="s">
        <v>565</v>
      </c>
      <c r="C325" s="246">
        <v>2</v>
      </c>
      <c r="D325" s="246">
        <v>0</v>
      </c>
      <c r="E325" s="246">
        <v>0</v>
      </c>
    </row>
    <row r="326" spans="1:5" x14ac:dyDescent="0.2">
      <c r="A326" s="6">
        <v>730</v>
      </c>
      <c r="B326" s="45" t="s">
        <v>154</v>
      </c>
      <c r="C326" s="51">
        <v>1</v>
      </c>
      <c r="D326" s="51">
        <v>1</v>
      </c>
      <c r="E326" s="51">
        <v>0</v>
      </c>
    </row>
    <row r="327" spans="1:5" x14ac:dyDescent="0.2">
      <c r="A327" s="6">
        <v>730</v>
      </c>
      <c r="B327" s="15" t="s">
        <v>461</v>
      </c>
      <c r="C327" s="53">
        <v>1</v>
      </c>
      <c r="D327" s="53">
        <v>0</v>
      </c>
      <c r="E327" s="53">
        <v>0</v>
      </c>
    </row>
    <row r="328" spans="1:5" x14ac:dyDescent="0.2">
      <c r="A328" s="6">
        <v>730</v>
      </c>
      <c r="B328" s="15" t="s">
        <v>512</v>
      </c>
      <c r="C328" s="53">
        <v>1</v>
      </c>
      <c r="D328" s="53">
        <v>0</v>
      </c>
      <c r="E328" s="53">
        <v>0</v>
      </c>
    </row>
    <row r="329" spans="1:5" x14ac:dyDescent="0.2">
      <c r="A329" s="6">
        <v>730</v>
      </c>
      <c r="B329" s="15" t="s">
        <v>558</v>
      </c>
      <c r="C329" s="53">
        <v>1</v>
      </c>
      <c r="D329" s="53">
        <v>0</v>
      </c>
      <c r="E329" s="53">
        <v>0</v>
      </c>
    </row>
    <row r="330" spans="1:5" x14ac:dyDescent="0.2">
      <c r="A330" s="6">
        <v>730</v>
      </c>
      <c r="B330" s="15" t="s">
        <v>575</v>
      </c>
      <c r="C330" s="53">
        <v>1</v>
      </c>
      <c r="D330" s="53">
        <v>1</v>
      </c>
      <c r="E330" s="53">
        <v>0</v>
      </c>
    </row>
    <row r="331" spans="1:5" x14ac:dyDescent="0.2">
      <c r="A331" s="6">
        <v>730</v>
      </c>
      <c r="B331" s="15" t="s">
        <v>576</v>
      </c>
      <c r="C331" s="53">
        <v>1</v>
      </c>
      <c r="D331" s="53">
        <v>0</v>
      </c>
      <c r="E331" s="53">
        <v>0</v>
      </c>
    </row>
    <row r="332" spans="1:5" x14ac:dyDescent="0.2">
      <c r="A332" s="6">
        <v>730</v>
      </c>
      <c r="B332" s="15" t="s">
        <v>2813</v>
      </c>
      <c r="C332" s="53">
        <v>1</v>
      </c>
      <c r="D332" s="53">
        <v>0</v>
      </c>
      <c r="E332" s="53">
        <v>0</v>
      </c>
    </row>
    <row r="333" spans="1:5" x14ac:dyDescent="0.2">
      <c r="A333" s="6">
        <v>730</v>
      </c>
      <c r="B333" s="15" t="s">
        <v>1814</v>
      </c>
      <c r="C333" s="53">
        <v>1</v>
      </c>
      <c r="D333" s="53">
        <v>0</v>
      </c>
      <c r="E333" s="53">
        <v>0</v>
      </c>
    </row>
    <row r="334" spans="1:5" x14ac:dyDescent="0.2">
      <c r="A334" s="6">
        <v>730</v>
      </c>
      <c r="B334" s="245" t="s">
        <v>565</v>
      </c>
      <c r="C334" s="246">
        <v>2</v>
      </c>
      <c r="D334" s="246">
        <v>0</v>
      </c>
      <c r="E334" s="246">
        <v>0</v>
      </c>
    </row>
    <row r="335" spans="1:5" x14ac:dyDescent="0.2">
      <c r="A335" s="6">
        <v>801</v>
      </c>
      <c r="B335" s="45" t="s">
        <v>154</v>
      </c>
      <c r="C335" s="51">
        <v>1</v>
      </c>
      <c r="D335" s="51">
        <v>1</v>
      </c>
      <c r="E335" s="51">
        <v>0</v>
      </c>
    </row>
    <row r="336" spans="1:5" x14ac:dyDescent="0.2">
      <c r="A336" s="6">
        <v>801</v>
      </c>
      <c r="B336" s="15" t="s">
        <v>461</v>
      </c>
      <c r="C336" s="53">
        <v>1</v>
      </c>
      <c r="D336" s="53">
        <v>0</v>
      </c>
      <c r="E336" s="53">
        <v>0</v>
      </c>
    </row>
    <row r="337" spans="1:5" x14ac:dyDescent="0.2">
      <c r="A337" s="6">
        <v>801</v>
      </c>
      <c r="B337" s="15" t="s">
        <v>512</v>
      </c>
      <c r="C337" s="53">
        <v>1</v>
      </c>
      <c r="D337" s="53">
        <v>0</v>
      </c>
      <c r="E337" s="53">
        <v>0</v>
      </c>
    </row>
    <row r="338" spans="1:5" x14ac:dyDescent="0.2">
      <c r="A338" s="6">
        <v>801</v>
      </c>
      <c r="B338" s="15" t="s">
        <v>558</v>
      </c>
      <c r="C338" s="53">
        <v>1</v>
      </c>
      <c r="D338" s="53">
        <v>0</v>
      </c>
      <c r="E338" s="53">
        <v>0</v>
      </c>
    </row>
    <row r="339" spans="1:5" x14ac:dyDescent="0.2">
      <c r="A339" s="6">
        <v>801</v>
      </c>
      <c r="B339" s="15" t="s">
        <v>575</v>
      </c>
      <c r="C339" s="53">
        <v>1</v>
      </c>
      <c r="D339" s="53">
        <v>0</v>
      </c>
      <c r="E339" s="53">
        <v>0</v>
      </c>
    </row>
    <row r="340" spans="1:5" x14ac:dyDescent="0.2">
      <c r="A340" s="6">
        <v>801</v>
      </c>
      <c r="B340" s="15" t="s">
        <v>576</v>
      </c>
      <c r="C340" s="53">
        <v>1</v>
      </c>
      <c r="D340" s="53">
        <v>0</v>
      </c>
      <c r="E340" s="53">
        <v>0</v>
      </c>
    </row>
    <row r="341" spans="1:5" x14ac:dyDescent="0.2">
      <c r="A341" s="6">
        <v>801</v>
      </c>
      <c r="B341" s="15" t="s">
        <v>2813</v>
      </c>
      <c r="C341" s="53">
        <v>1</v>
      </c>
      <c r="D341" s="53">
        <v>0</v>
      </c>
      <c r="E341" s="53">
        <v>0</v>
      </c>
    </row>
    <row r="342" spans="1:5" x14ac:dyDescent="0.2">
      <c r="A342" s="6">
        <v>801</v>
      </c>
      <c r="B342" s="15" t="s">
        <v>1814</v>
      </c>
      <c r="C342" s="53">
        <v>1</v>
      </c>
      <c r="D342" s="53">
        <v>1</v>
      </c>
      <c r="E342" s="53">
        <v>0</v>
      </c>
    </row>
    <row r="343" spans="1:5" x14ac:dyDescent="0.2">
      <c r="A343" s="6">
        <v>801</v>
      </c>
      <c r="B343" s="245" t="s">
        <v>565</v>
      </c>
      <c r="C343" s="246">
        <v>2</v>
      </c>
      <c r="D343" s="246">
        <v>0</v>
      </c>
      <c r="E343" s="246">
        <v>0</v>
      </c>
    </row>
    <row r="344" spans="1:5" x14ac:dyDescent="0.2">
      <c r="A344" s="6">
        <v>803</v>
      </c>
      <c r="B344" s="45" t="s">
        <v>154</v>
      </c>
      <c r="C344" s="51">
        <v>1</v>
      </c>
      <c r="D344" s="51">
        <v>1</v>
      </c>
      <c r="E344" s="51">
        <v>0</v>
      </c>
    </row>
    <row r="345" spans="1:5" x14ac:dyDescent="0.2">
      <c r="A345" s="6">
        <v>803</v>
      </c>
      <c r="B345" s="15" t="s">
        <v>461</v>
      </c>
      <c r="C345" s="53">
        <v>1</v>
      </c>
      <c r="D345" s="53">
        <v>0</v>
      </c>
      <c r="E345" s="53">
        <v>0</v>
      </c>
    </row>
    <row r="346" spans="1:5" x14ac:dyDescent="0.2">
      <c r="A346" s="6">
        <v>803</v>
      </c>
      <c r="B346" s="15" t="s">
        <v>512</v>
      </c>
      <c r="C346" s="53">
        <v>1</v>
      </c>
      <c r="D346" s="53">
        <v>0</v>
      </c>
      <c r="E346" s="53">
        <v>0</v>
      </c>
    </row>
    <row r="347" spans="1:5" x14ac:dyDescent="0.2">
      <c r="A347" s="6">
        <v>803</v>
      </c>
      <c r="B347" s="15" t="s">
        <v>558</v>
      </c>
      <c r="C347" s="53">
        <v>1</v>
      </c>
      <c r="D347" s="53">
        <v>1</v>
      </c>
      <c r="E347" s="53">
        <v>0</v>
      </c>
    </row>
    <row r="348" spans="1:5" x14ac:dyDescent="0.2">
      <c r="A348" s="6">
        <v>803</v>
      </c>
      <c r="B348" s="15" t="s">
        <v>575</v>
      </c>
      <c r="C348" s="53">
        <v>1</v>
      </c>
      <c r="D348" s="53">
        <v>0</v>
      </c>
      <c r="E348" s="53">
        <v>0</v>
      </c>
    </row>
    <row r="349" spans="1:5" x14ac:dyDescent="0.2">
      <c r="A349" s="6">
        <v>803</v>
      </c>
      <c r="B349" s="15" t="s">
        <v>576</v>
      </c>
      <c r="C349" s="53">
        <v>1</v>
      </c>
      <c r="D349" s="53">
        <v>0</v>
      </c>
      <c r="E349" s="53">
        <v>0</v>
      </c>
    </row>
    <row r="350" spans="1:5" x14ac:dyDescent="0.2">
      <c r="A350" s="6">
        <v>803</v>
      </c>
      <c r="B350" s="15" t="s">
        <v>2813</v>
      </c>
      <c r="C350" s="53">
        <v>1</v>
      </c>
      <c r="D350" s="53">
        <v>0</v>
      </c>
      <c r="E350" s="53">
        <v>0</v>
      </c>
    </row>
    <row r="351" spans="1:5" x14ac:dyDescent="0.2">
      <c r="A351" s="6">
        <v>803</v>
      </c>
      <c r="B351" s="15" t="s">
        <v>1814</v>
      </c>
      <c r="C351" s="53">
        <v>1</v>
      </c>
      <c r="D351" s="53">
        <v>0</v>
      </c>
      <c r="E351" s="53">
        <v>0</v>
      </c>
    </row>
    <row r="352" spans="1:5" x14ac:dyDescent="0.2">
      <c r="A352" s="6">
        <v>803</v>
      </c>
      <c r="B352" s="245" t="s">
        <v>565</v>
      </c>
      <c r="C352" s="246">
        <v>2</v>
      </c>
      <c r="D352" s="246">
        <v>1</v>
      </c>
      <c r="E352" s="246">
        <v>0</v>
      </c>
    </row>
    <row r="353" spans="1:5" x14ac:dyDescent="0.2">
      <c r="A353" s="6">
        <v>804</v>
      </c>
      <c r="B353" s="45" t="s">
        <v>154</v>
      </c>
      <c r="C353" s="51">
        <v>1</v>
      </c>
      <c r="D353" s="51">
        <v>1</v>
      </c>
      <c r="E353" s="51">
        <v>0</v>
      </c>
    </row>
    <row r="354" spans="1:5" x14ac:dyDescent="0.2">
      <c r="A354" s="6">
        <v>804</v>
      </c>
      <c r="B354" s="15" t="s">
        <v>461</v>
      </c>
      <c r="C354" s="53">
        <v>1</v>
      </c>
      <c r="D354" s="53">
        <v>0</v>
      </c>
      <c r="E354" s="53">
        <v>0</v>
      </c>
    </row>
    <row r="355" spans="1:5" x14ac:dyDescent="0.2">
      <c r="A355" s="6">
        <v>804</v>
      </c>
      <c r="B355" s="15" t="s">
        <v>512</v>
      </c>
      <c r="C355" s="53">
        <v>1</v>
      </c>
      <c r="D355" s="53">
        <v>1</v>
      </c>
      <c r="E355" s="53">
        <v>0</v>
      </c>
    </row>
    <row r="356" spans="1:5" x14ac:dyDescent="0.2">
      <c r="A356" s="6">
        <v>804</v>
      </c>
      <c r="B356" s="15" t="s">
        <v>558</v>
      </c>
      <c r="C356" s="53">
        <v>1</v>
      </c>
      <c r="D356" s="53">
        <v>0</v>
      </c>
      <c r="E356" s="53">
        <v>0</v>
      </c>
    </row>
    <row r="357" spans="1:5" x14ac:dyDescent="0.2">
      <c r="A357" s="6">
        <v>804</v>
      </c>
      <c r="B357" s="15" t="s">
        <v>575</v>
      </c>
      <c r="C357" s="53">
        <v>1</v>
      </c>
      <c r="D357" s="53">
        <v>0</v>
      </c>
      <c r="E357" s="53">
        <v>0</v>
      </c>
    </row>
    <row r="358" spans="1:5" x14ac:dyDescent="0.2">
      <c r="A358" s="6">
        <v>804</v>
      </c>
      <c r="B358" s="15" t="s">
        <v>576</v>
      </c>
      <c r="C358" s="53">
        <v>1</v>
      </c>
      <c r="D358" s="53">
        <v>0</v>
      </c>
      <c r="E358" s="53">
        <v>0</v>
      </c>
    </row>
    <row r="359" spans="1:5" x14ac:dyDescent="0.2">
      <c r="A359" s="6">
        <v>804</v>
      </c>
      <c r="B359" s="15" t="s">
        <v>2813</v>
      </c>
      <c r="C359" s="53">
        <v>1</v>
      </c>
      <c r="D359" s="53">
        <v>0</v>
      </c>
      <c r="E359" s="53">
        <v>0</v>
      </c>
    </row>
    <row r="360" spans="1:5" x14ac:dyDescent="0.2">
      <c r="A360" s="6">
        <v>804</v>
      </c>
      <c r="B360" s="15" t="s">
        <v>1814</v>
      </c>
      <c r="C360" s="53">
        <v>1</v>
      </c>
      <c r="D360" s="53">
        <v>0</v>
      </c>
      <c r="E360" s="53">
        <v>0</v>
      </c>
    </row>
    <row r="361" spans="1:5" x14ac:dyDescent="0.2">
      <c r="A361" s="6">
        <v>804</v>
      </c>
      <c r="B361" s="245" t="s">
        <v>565</v>
      </c>
      <c r="C361" s="246">
        <v>2</v>
      </c>
      <c r="D361" s="246">
        <v>0</v>
      </c>
      <c r="E361" s="246">
        <v>0</v>
      </c>
    </row>
  </sheetData>
  <autoFilter ref="A1:E361" xr:uid="{00000000-0009-0000-0000-00000E000000}"/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C14"/>
  <sheetViews>
    <sheetView workbookViewId="0">
      <selection activeCell="B14" sqref="B14"/>
    </sheetView>
  </sheetViews>
  <sheetFormatPr defaultRowHeight="12.75" x14ac:dyDescent="0.2"/>
  <cols>
    <col min="1" max="1" width="41" bestFit="1" customWidth="1"/>
    <col min="2" max="2" width="11.7109375" style="3" customWidth="1"/>
    <col min="3" max="3" width="19" bestFit="1" customWidth="1"/>
  </cols>
  <sheetData>
    <row r="1" spans="1:3" x14ac:dyDescent="0.2">
      <c r="A1" t="s">
        <v>23</v>
      </c>
      <c r="B1" s="45" t="s">
        <v>404</v>
      </c>
      <c r="C1" t="s">
        <v>21</v>
      </c>
    </row>
    <row r="2" spans="1:3" x14ac:dyDescent="0.2">
      <c r="A2" t="s">
        <v>37</v>
      </c>
      <c r="B2" s="3">
        <f>Tiedonantajataso</f>
        <v>201</v>
      </c>
      <c r="C2" t="s">
        <v>24</v>
      </c>
    </row>
    <row r="3" spans="1:3" x14ac:dyDescent="0.2">
      <c r="A3" t="s">
        <v>18</v>
      </c>
      <c r="B3" s="3">
        <f>YksilointitunnuksenTyyppi</f>
        <v>1</v>
      </c>
      <c r="C3" t="s">
        <v>22</v>
      </c>
    </row>
    <row r="4" spans="1:3" x14ac:dyDescent="0.2">
      <c r="A4" t="s">
        <v>19</v>
      </c>
      <c r="B4" s="3" t="str">
        <f>Yksilointitunnus</f>
        <v>1234567</v>
      </c>
      <c r="C4" t="s">
        <v>116</v>
      </c>
    </row>
    <row r="5" spans="1:3" x14ac:dyDescent="0.2">
      <c r="A5" t="s">
        <v>26</v>
      </c>
      <c r="B5" s="3">
        <f>Raportointipvm</f>
        <v>20250912</v>
      </c>
      <c r="C5" t="s">
        <v>25</v>
      </c>
    </row>
    <row r="6" spans="1:3" x14ac:dyDescent="0.2">
      <c r="A6" t="s">
        <v>27</v>
      </c>
      <c r="B6" s="3">
        <f>Tiedonajankohta</f>
        <v>0</v>
      </c>
      <c r="C6" t="s">
        <v>25</v>
      </c>
    </row>
    <row r="7" spans="1:3" x14ac:dyDescent="0.2">
      <c r="A7" t="s">
        <v>28</v>
      </c>
      <c r="B7" s="3">
        <v>365</v>
      </c>
      <c r="C7" t="s">
        <v>21</v>
      </c>
    </row>
    <row r="8" spans="1:3" x14ac:dyDescent="0.2">
      <c r="A8" t="s">
        <v>29</v>
      </c>
      <c r="B8" s="3">
        <f>Tapahtumakoodi</f>
        <v>1</v>
      </c>
      <c r="C8" t="s">
        <v>22</v>
      </c>
    </row>
    <row r="9" spans="1:3" x14ac:dyDescent="0.2">
      <c r="A9" t="s">
        <v>38</v>
      </c>
      <c r="C9" t="s">
        <v>24</v>
      </c>
    </row>
    <row r="10" spans="1:3" x14ac:dyDescent="0.2">
      <c r="A10" t="s">
        <v>39</v>
      </c>
      <c r="C10" t="s">
        <v>21</v>
      </c>
    </row>
    <row r="11" spans="1:3" x14ac:dyDescent="0.2">
      <c r="A11" t="s">
        <v>117</v>
      </c>
      <c r="C11" t="s">
        <v>22</v>
      </c>
    </row>
    <row r="12" spans="1:3" x14ac:dyDescent="0.2">
      <c r="A12" t="s">
        <v>40</v>
      </c>
      <c r="C12" t="s">
        <v>21</v>
      </c>
    </row>
    <row r="13" spans="1:3" x14ac:dyDescent="0.2">
      <c r="A13" t="s">
        <v>56</v>
      </c>
      <c r="C13" t="s">
        <v>30</v>
      </c>
    </row>
    <row r="14" spans="1:3" x14ac:dyDescent="0.2">
      <c r="A14" t="s">
        <v>31</v>
      </c>
      <c r="B14" s="4" t="s">
        <v>51</v>
      </c>
      <c r="C14" t="s">
        <v>24</v>
      </c>
    </row>
  </sheetData>
  <sheetProtection password="F0A6" sheet="1" objects="1" scenarios="1"/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H15"/>
  <sheetViews>
    <sheetView workbookViewId="0">
      <selection activeCell="B2" sqref="B2"/>
    </sheetView>
  </sheetViews>
  <sheetFormatPr defaultColWidth="9.28515625" defaultRowHeight="12.75" x14ac:dyDescent="0.2"/>
  <cols>
    <col min="1" max="1" width="41" style="50" bestFit="1" customWidth="1"/>
    <col min="2" max="2" width="11.7109375" style="173" customWidth="1"/>
    <col min="3" max="3" width="19" style="50" bestFit="1" customWidth="1"/>
    <col min="4" max="16384" width="9.28515625" style="50"/>
  </cols>
  <sheetData>
    <row r="1" spans="1:8" x14ac:dyDescent="0.2">
      <c r="A1" s="50" t="s">
        <v>23</v>
      </c>
      <c r="B1" s="173" t="s">
        <v>404</v>
      </c>
      <c r="C1" s="50" t="s">
        <v>21</v>
      </c>
    </row>
    <row r="2" spans="1:8" x14ac:dyDescent="0.2">
      <c r="A2" s="50" t="s">
        <v>37</v>
      </c>
      <c r="B2" s="173">
        <f>Tiedonantajataso</f>
        <v>201</v>
      </c>
      <c r="C2" s="50" t="s">
        <v>24</v>
      </c>
    </row>
    <row r="3" spans="1:8" x14ac:dyDescent="0.2">
      <c r="A3" s="50" t="s">
        <v>18</v>
      </c>
      <c r="B3" s="21">
        <f>YksilointitunnuksenTyyppi</f>
        <v>1</v>
      </c>
      <c r="C3" s="50" t="s">
        <v>22</v>
      </c>
    </row>
    <row r="4" spans="1:8" x14ac:dyDescent="0.2">
      <c r="A4" s="50" t="s">
        <v>19</v>
      </c>
      <c r="B4" s="21" t="str">
        <f>Yksilointitunnus</f>
        <v>1234567</v>
      </c>
      <c r="C4" s="50" t="s">
        <v>116</v>
      </c>
    </row>
    <row r="5" spans="1:8" x14ac:dyDescent="0.2">
      <c r="A5" s="50" t="s">
        <v>26</v>
      </c>
      <c r="B5" s="21">
        <f>Raportointipvm</f>
        <v>20250912</v>
      </c>
      <c r="C5" s="50" t="s">
        <v>25</v>
      </c>
    </row>
    <row r="6" spans="1:8" x14ac:dyDescent="0.2">
      <c r="A6" s="50" t="s">
        <v>27</v>
      </c>
      <c r="B6" s="21">
        <f>Tiedonajankohta</f>
        <v>0</v>
      </c>
      <c r="C6" s="50" t="s">
        <v>25</v>
      </c>
    </row>
    <row r="7" spans="1:8" x14ac:dyDescent="0.2">
      <c r="A7" s="50" t="s">
        <v>28</v>
      </c>
      <c r="B7" s="21">
        <v>365</v>
      </c>
      <c r="C7" s="50" t="s">
        <v>21</v>
      </c>
    </row>
    <row r="8" spans="1:8" x14ac:dyDescent="0.2">
      <c r="A8" s="50" t="s">
        <v>29</v>
      </c>
      <c r="B8" s="173">
        <f>Tapahtumakoodi</f>
        <v>1</v>
      </c>
      <c r="C8" s="50" t="s">
        <v>22</v>
      </c>
    </row>
    <row r="9" spans="1:8" x14ac:dyDescent="0.2">
      <c r="A9" s="50" t="s">
        <v>38</v>
      </c>
      <c r="C9" s="50" t="s">
        <v>24</v>
      </c>
    </row>
    <row r="10" spans="1:8" x14ac:dyDescent="0.2">
      <c r="A10" s="50" t="s">
        <v>39</v>
      </c>
      <c r="C10" s="50" t="s">
        <v>21</v>
      </c>
    </row>
    <row r="11" spans="1:8" x14ac:dyDescent="0.2">
      <c r="A11" s="50" t="s">
        <v>117</v>
      </c>
      <c r="C11" s="50" t="s">
        <v>22</v>
      </c>
    </row>
    <row r="12" spans="1:8" x14ac:dyDescent="0.2">
      <c r="A12" s="50" t="s">
        <v>40</v>
      </c>
      <c r="C12" s="50" t="s">
        <v>21</v>
      </c>
    </row>
    <row r="13" spans="1:8" x14ac:dyDescent="0.2">
      <c r="A13" s="50" t="s">
        <v>56</v>
      </c>
      <c r="C13" s="50" t="s">
        <v>30</v>
      </c>
    </row>
    <row r="14" spans="1:8" x14ac:dyDescent="0.2">
      <c r="A14" s="50" t="s">
        <v>569</v>
      </c>
      <c r="C14" s="50" t="s">
        <v>570</v>
      </c>
      <c r="D14" s="50" t="s">
        <v>571</v>
      </c>
      <c r="E14" s="50" t="s">
        <v>572</v>
      </c>
      <c r="F14" s="50">
        <v>1</v>
      </c>
    </row>
    <row r="15" spans="1:8" x14ac:dyDescent="0.2">
      <c r="A15" s="50" t="s">
        <v>31</v>
      </c>
      <c r="B15" s="174" t="s">
        <v>51</v>
      </c>
      <c r="C15" s="50" t="s">
        <v>24</v>
      </c>
    </row>
  </sheetData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F38"/>
  <sheetViews>
    <sheetView workbookViewId="0">
      <selection activeCell="B11" sqref="B11"/>
    </sheetView>
  </sheetViews>
  <sheetFormatPr defaultRowHeight="12.75" x14ac:dyDescent="0.2"/>
  <cols>
    <col min="1" max="1" width="22.5703125" customWidth="1"/>
    <col min="2" max="2" width="27.5703125" customWidth="1"/>
    <col min="3" max="3" width="20.5703125" customWidth="1"/>
  </cols>
  <sheetData>
    <row r="1" spans="1:3" x14ac:dyDescent="0.2">
      <c r="A1" s="19" t="s">
        <v>23</v>
      </c>
      <c r="B1" s="20" t="s">
        <v>404</v>
      </c>
      <c r="C1" s="19" t="s">
        <v>22</v>
      </c>
    </row>
    <row r="2" spans="1:3" x14ac:dyDescent="0.2">
      <c r="A2" s="19" t="s">
        <v>37</v>
      </c>
      <c r="B2" s="21">
        <f>Tiedonantajataso</f>
        <v>201</v>
      </c>
      <c r="C2" s="19" t="s">
        <v>24</v>
      </c>
    </row>
    <row r="3" spans="1:3" x14ac:dyDescent="0.2">
      <c r="A3" s="19" t="s">
        <v>18</v>
      </c>
      <c r="B3" s="21">
        <f>YksilointitunnuksenTyyppi</f>
        <v>1</v>
      </c>
      <c r="C3" s="19" t="s">
        <v>22</v>
      </c>
    </row>
    <row r="4" spans="1:3" x14ac:dyDescent="0.2">
      <c r="A4" s="19" t="s">
        <v>19</v>
      </c>
      <c r="B4" s="21" t="str">
        <f>Yksilointitunnus</f>
        <v>1234567</v>
      </c>
      <c r="C4" s="19" t="s">
        <v>116</v>
      </c>
    </row>
    <row r="5" spans="1:3" x14ac:dyDescent="0.2">
      <c r="A5" s="19" t="s">
        <v>26</v>
      </c>
      <c r="B5" s="21">
        <f>Raportointipvm</f>
        <v>20250912</v>
      </c>
      <c r="C5" s="19" t="s">
        <v>25</v>
      </c>
    </row>
    <row r="6" spans="1:3" x14ac:dyDescent="0.2">
      <c r="A6" s="19" t="s">
        <v>27</v>
      </c>
      <c r="B6" s="21">
        <f>Tiedonajankohta</f>
        <v>0</v>
      </c>
      <c r="C6" s="19" t="s">
        <v>25</v>
      </c>
    </row>
    <row r="7" spans="1:3" x14ac:dyDescent="0.2">
      <c r="A7" s="19" t="s">
        <v>56</v>
      </c>
      <c r="B7" s="21" t="str">
        <f>Header</f>
        <v>HEADER</v>
      </c>
      <c r="C7" s="19" t="s">
        <v>142</v>
      </c>
    </row>
    <row r="8" spans="1:3" x14ac:dyDescent="0.2">
      <c r="A8" s="19" t="s">
        <v>134</v>
      </c>
      <c r="B8" s="20" t="str">
        <f>IF(RaportoijanNimi="","",RaportoijanNimi)</f>
        <v/>
      </c>
      <c r="C8" s="19" t="s">
        <v>143</v>
      </c>
    </row>
    <row r="9" spans="1:3" ht="15" x14ac:dyDescent="0.25">
      <c r="A9" s="22" t="s">
        <v>144</v>
      </c>
      <c r="B9" s="21" t="str">
        <f>IF(RaportoijanPuhelin="","",RaportoijanPuhelin)</f>
        <v/>
      </c>
      <c r="C9" s="19" t="s">
        <v>143</v>
      </c>
    </row>
    <row r="10" spans="1:3" x14ac:dyDescent="0.2">
      <c r="A10" s="19" t="s">
        <v>145</v>
      </c>
      <c r="B10" s="21" t="str">
        <f>IF(RaportoijanSPostiOsoite="","",RaportoijanSPostiOsoite)</f>
        <v/>
      </c>
      <c r="C10" s="19" t="s">
        <v>143</v>
      </c>
    </row>
    <row r="11" spans="1:3" x14ac:dyDescent="0.2">
      <c r="A11" s="19" t="s">
        <v>146</v>
      </c>
      <c r="B11" s="21" t="str">
        <f>sp_Version</f>
        <v>1.0.4</v>
      </c>
      <c r="C11" s="19" t="s">
        <v>147</v>
      </c>
    </row>
    <row r="12" spans="1:3" x14ac:dyDescent="0.2">
      <c r="A12" s="15" t="s">
        <v>376</v>
      </c>
      <c r="B12" s="80">
        <f>IF(EiRaportoitavaa,1,0)</f>
        <v>0</v>
      </c>
      <c r="C12" s="19" t="s">
        <v>377</v>
      </c>
    </row>
    <row r="22" spans="1:6" x14ac:dyDescent="0.2">
      <c r="A22" s="24"/>
      <c r="B22" s="47"/>
      <c r="C22" s="24"/>
      <c r="D22" s="24"/>
      <c r="E22" s="24"/>
      <c r="F22" s="24"/>
    </row>
    <row r="23" spans="1:6" x14ac:dyDescent="0.2">
      <c r="A23" s="24"/>
      <c r="B23" s="47"/>
      <c r="C23" s="24"/>
      <c r="D23" s="24"/>
      <c r="E23" s="24"/>
      <c r="F23" s="24"/>
    </row>
    <row r="24" spans="1:6" x14ac:dyDescent="0.2">
      <c r="A24" s="24"/>
      <c r="B24" s="47"/>
      <c r="C24" s="24"/>
      <c r="D24" s="24"/>
      <c r="E24" s="24"/>
      <c r="F24" s="24"/>
    </row>
    <row r="25" spans="1:6" x14ac:dyDescent="0.2">
      <c r="A25" s="24"/>
      <c r="B25" s="47"/>
      <c r="C25" s="24"/>
      <c r="D25" s="24"/>
      <c r="E25" s="24"/>
      <c r="F25" s="24"/>
    </row>
    <row r="26" spans="1:6" x14ac:dyDescent="0.2">
      <c r="A26" s="24"/>
      <c r="B26" s="47"/>
      <c r="C26" s="24"/>
      <c r="D26" s="24"/>
      <c r="E26" s="24"/>
      <c r="F26" s="24"/>
    </row>
    <row r="27" spans="1:6" x14ac:dyDescent="0.2">
      <c r="A27" s="24"/>
      <c r="B27" s="47"/>
      <c r="C27" s="24"/>
      <c r="D27" s="24"/>
      <c r="E27" s="24"/>
      <c r="F27" s="24"/>
    </row>
    <row r="28" spans="1:6" x14ac:dyDescent="0.2">
      <c r="A28" s="24"/>
      <c r="B28" s="47"/>
      <c r="C28" s="24"/>
      <c r="D28" s="24"/>
      <c r="E28" s="24"/>
      <c r="F28" s="24"/>
    </row>
    <row r="29" spans="1:6" x14ac:dyDescent="0.2">
      <c r="A29" s="24"/>
      <c r="B29" s="47"/>
      <c r="C29" s="24"/>
      <c r="D29" s="24"/>
      <c r="E29" s="24"/>
      <c r="F29" s="24"/>
    </row>
    <row r="30" spans="1:6" x14ac:dyDescent="0.2">
      <c r="A30" s="24"/>
      <c r="B30" s="24"/>
      <c r="C30" s="24"/>
      <c r="D30" s="24"/>
      <c r="E30" s="24"/>
      <c r="F30" s="24"/>
    </row>
    <row r="31" spans="1:6" x14ac:dyDescent="0.2">
      <c r="A31" s="48"/>
      <c r="B31" s="48"/>
      <c r="C31" s="48"/>
      <c r="D31" s="24"/>
      <c r="E31" s="24"/>
      <c r="F31" s="24"/>
    </row>
    <row r="32" spans="1:6" x14ac:dyDescent="0.2">
      <c r="A32" s="48"/>
      <c r="B32" s="48"/>
      <c r="C32" s="48"/>
      <c r="D32" s="24"/>
      <c r="E32" s="24"/>
      <c r="F32" s="24"/>
    </row>
    <row r="33" spans="1:6" x14ac:dyDescent="0.2">
      <c r="A33" s="48"/>
      <c r="B33" s="48"/>
      <c r="C33" s="48"/>
      <c r="D33" s="24"/>
      <c r="E33" s="24"/>
      <c r="F33" s="24"/>
    </row>
    <row r="34" spans="1:6" x14ac:dyDescent="0.2">
      <c r="A34" s="48"/>
      <c r="B34" s="48"/>
      <c r="C34" s="48"/>
      <c r="D34" s="24"/>
      <c r="E34" s="24"/>
      <c r="F34" s="24"/>
    </row>
    <row r="35" spans="1:6" x14ac:dyDescent="0.2">
      <c r="A35" s="48"/>
      <c r="B35" s="48"/>
      <c r="C35" s="48"/>
      <c r="D35" s="24"/>
      <c r="E35" s="24"/>
      <c r="F35" s="24"/>
    </row>
    <row r="36" spans="1:6" x14ac:dyDescent="0.2">
      <c r="A36" s="48"/>
      <c r="B36" s="48"/>
      <c r="C36" s="48"/>
      <c r="D36" s="24"/>
      <c r="E36" s="24"/>
      <c r="F36" s="24"/>
    </row>
    <row r="37" spans="1:6" x14ac:dyDescent="0.2">
      <c r="A37" s="48"/>
      <c r="B37" s="48"/>
      <c r="C37" s="48"/>
      <c r="D37" s="24"/>
      <c r="E37" s="24"/>
      <c r="F37" s="24"/>
    </row>
    <row r="38" spans="1:6" x14ac:dyDescent="0.2">
      <c r="A38" s="48"/>
      <c r="B38" s="49"/>
      <c r="C38" s="48"/>
    </row>
  </sheetData>
  <sheetProtection password="F0A6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B12"/>
  <sheetViews>
    <sheetView workbookViewId="0">
      <selection sqref="A1:B10"/>
    </sheetView>
  </sheetViews>
  <sheetFormatPr defaultRowHeight="12.75" x14ac:dyDescent="0.2"/>
  <sheetData>
    <row r="1" spans="1:2" x14ac:dyDescent="0.2">
      <c r="A1" s="15"/>
      <c r="B1" s="16"/>
    </row>
    <row r="2" spans="1:2" x14ac:dyDescent="0.2">
      <c r="A2" s="15"/>
      <c r="B2" s="16"/>
    </row>
    <row r="3" spans="1:2" x14ac:dyDescent="0.2">
      <c r="A3" s="15"/>
      <c r="B3" s="16"/>
    </row>
    <row r="4" spans="1:2" x14ac:dyDescent="0.2">
      <c r="A4" s="15"/>
      <c r="B4" s="16"/>
    </row>
    <row r="5" spans="1:2" x14ac:dyDescent="0.2">
      <c r="A5" s="15"/>
      <c r="B5" s="16"/>
    </row>
    <row r="6" spans="1:2" x14ac:dyDescent="0.2">
      <c r="A6" s="15"/>
      <c r="B6" s="16"/>
    </row>
    <row r="7" spans="1:2" x14ac:dyDescent="0.2">
      <c r="A7" s="15"/>
      <c r="B7" s="16"/>
    </row>
    <row r="8" spans="1:2" x14ac:dyDescent="0.2">
      <c r="A8" s="15"/>
      <c r="B8" s="16"/>
    </row>
    <row r="9" spans="1:2" x14ac:dyDescent="0.2">
      <c r="A9" s="15"/>
      <c r="B9" s="16"/>
    </row>
    <row r="10" spans="1:2" x14ac:dyDescent="0.2">
      <c r="A10" s="15"/>
      <c r="B10" s="16"/>
    </row>
    <row r="11" spans="1:2" x14ac:dyDescent="0.2">
      <c r="A11" s="15"/>
      <c r="B11" s="16"/>
    </row>
    <row r="12" spans="1:2" x14ac:dyDescent="0.2">
      <c r="A12" s="15"/>
      <c r="B12" s="16"/>
    </row>
  </sheetData>
  <sheetProtection password="F0A6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K77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65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x14ac:dyDescent="0.25">
      <c r="A5" s="130"/>
      <c r="B5" s="133" t="s">
        <v>41</v>
      </c>
      <c r="C5" s="130"/>
      <c r="D5" s="130"/>
      <c r="E5" s="130"/>
      <c r="F5" s="130"/>
      <c r="G5" s="130"/>
      <c r="H5" s="130"/>
      <c r="I5" s="130"/>
      <c r="J5" s="130"/>
      <c r="K5" s="130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66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139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44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67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45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397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68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46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" t="s">
        <v>398</v>
      </c>
      <c r="E22" s="1"/>
      <c r="F22" s="1"/>
      <c r="G22" s="1"/>
      <c r="H22" s="1"/>
      <c r="I22" s="1"/>
      <c r="J22" s="1"/>
      <c r="K22" s="1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47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69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48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70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71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72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73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74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75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17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76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77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78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79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80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6" t="s">
        <v>11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81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6" t="s">
        <v>12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122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6" t="s">
        <v>13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82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6" t="s">
        <v>124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83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4"/>
      <c r="D63" s="134" t="s">
        <v>84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85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ht="15" x14ac:dyDescent="0.25">
      <c r="A66" s="132" t="s">
        <v>349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350</v>
      </c>
      <c r="E68" s="134"/>
      <c r="F68" s="134"/>
      <c r="G68" s="134"/>
      <c r="H68" s="134"/>
      <c r="I68" s="134"/>
      <c r="J68" s="134"/>
      <c r="K68" s="134"/>
    </row>
    <row r="69" spans="1:11" x14ac:dyDescent="0.2">
      <c r="A69" s="134"/>
      <c r="B69" s="134"/>
      <c r="C69" s="134"/>
      <c r="D69" s="134" t="s">
        <v>351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352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5" x14ac:dyDescent="0.25">
      <c r="A72" s="132" t="s">
        <v>353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354</v>
      </c>
      <c r="E74" s="134"/>
      <c r="F74" s="134"/>
      <c r="G74" s="134"/>
      <c r="H74" s="134"/>
      <c r="I74" s="134"/>
      <c r="J74" s="134"/>
      <c r="K74" s="134"/>
    </row>
    <row r="75" spans="1:11" x14ac:dyDescent="0.2">
      <c r="A75" s="134"/>
      <c r="B75" s="134"/>
      <c r="C75" s="134"/>
      <c r="D75" s="134" t="s">
        <v>355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 t="s">
        <v>356</v>
      </c>
      <c r="E76" s="134"/>
      <c r="F76" s="134"/>
      <c r="G76" s="134"/>
      <c r="H76" s="134"/>
      <c r="I76" s="134"/>
      <c r="J76" s="134"/>
      <c r="K76" s="134"/>
    </row>
    <row r="77" spans="1:11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</sheetData>
  <sheetProtection password="F0A6" sheet="1" objects="1" scenarios="1"/>
  <mergeCells count="1">
    <mergeCell ref="D22:K22"/>
  </mergeCells>
  <pageMargins left="0.74803149606299213" right="0.15748031496062992" top="1.4960629921259843" bottom="0.19685039370078741" header="0.51181102362204722" footer="0.51181102362204722"/>
  <pageSetup paperSize="9" scale="75" orientation="portrait" r:id="rId1"/>
  <headerFooter alignWithMargins="0">
    <oddHeader>&amp;LFINANSSIVALVONTA&amp;COHJE
12.8.2010&amp;R
&amp;P (&amp;N)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"/>
  <sheetViews>
    <sheetView workbookViewId="0">
      <selection activeCell="H2" sqref="H2:H3"/>
    </sheetView>
  </sheetViews>
  <sheetFormatPr defaultRowHeight="12.75" x14ac:dyDescent="0.2"/>
  <sheetData/>
  <sheetProtection password="F0A6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Q332"/>
  <sheetViews>
    <sheetView topLeftCell="D19" workbookViewId="0">
      <selection activeCell="N13" sqref="N13"/>
    </sheetView>
  </sheetViews>
  <sheetFormatPr defaultRowHeight="12.75" x14ac:dyDescent="0.2"/>
  <cols>
    <col min="1" max="1" width="7.7109375" customWidth="1"/>
    <col min="2" max="2" width="35.7109375" customWidth="1"/>
    <col min="3" max="3" width="12.28515625" customWidth="1"/>
    <col min="4" max="4" width="22.5703125" customWidth="1"/>
    <col min="5" max="5" width="11.5703125" customWidth="1"/>
    <col min="6" max="6" width="15.28515625" customWidth="1"/>
    <col min="8" max="8" width="5" customWidth="1"/>
    <col min="9" max="9" width="6.28515625" customWidth="1"/>
    <col min="14" max="14" width="96.28515625" customWidth="1"/>
    <col min="15" max="15" width="21.28515625" customWidth="1"/>
    <col min="17" max="17" width="19.28515625" customWidth="1"/>
  </cols>
  <sheetData>
    <row r="1" spans="1:17" ht="38.25" x14ac:dyDescent="0.2">
      <c r="A1" s="9" t="s">
        <v>126</v>
      </c>
      <c r="B1" s="10" t="s">
        <v>127</v>
      </c>
      <c r="C1" s="11" t="s">
        <v>118</v>
      </c>
      <c r="D1" s="12" t="s">
        <v>128</v>
      </c>
      <c r="E1" s="13" t="s">
        <v>1</v>
      </c>
      <c r="F1" s="13" t="s">
        <v>2</v>
      </c>
      <c r="G1" s="14" t="s">
        <v>3</v>
      </c>
      <c r="H1" s="13" t="s">
        <v>4</v>
      </c>
      <c r="I1" s="13" t="s">
        <v>5</v>
      </c>
      <c r="J1" s="14" t="s">
        <v>6</v>
      </c>
      <c r="K1" s="13" t="s">
        <v>7</v>
      </c>
      <c r="L1" s="13" t="s">
        <v>8</v>
      </c>
      <c r="M1" s="14" t="s">
        <v>129</v>
      </c>
      <c r="N1" s="12" t="s">
        <v>130</v>
      </c>
      <c r="O1" s="12" t="s">
        <v>131</v>
      </c>
      <c r="P1" s="12" t="s">
        <v>132</v>
      </c>
      <c r="Q1" s="12" t="s">
        <v>133</v>
      </c>
    </row>
    <row r="2" spans="1:17" x14ac:dyDescent="0.2">
      <c r="A2" s="263">
        <v>1</v>
      </c>
      <c r="B2" s="264" t="s">
        <v>302</v>
      </c>
      <c r="C2" s="15" t="s">
        <v>565</v>
      </c>
      <c r="D2" s="15" t="s">
        <v>566</v>
      </c>
      <c r="F2" s="265" t="s">
        <v>563</v>
      </c>
      <c r="M2">
        <v>1</v>
      </c>
      <c r="N2" s="15" t="s">
        <v>567</v>
      </c>
      <c r="O2" s="15" t="s">
        <v>568</v>
      </c>
      <c r="Q2" t="s">
        <v>564</v>
      </c>
    </row>
    <row r="3" spans="1:17" x14ac:dyDescent="0.2">
      <c r="A3" s="266">
        <v>2</v>
      </c>
      <c r="B3" s="264" t="s">
        <v>302</v>
      </c>
      <c r="C3" s="15" t="s">
        <v>565</v>
      </c>
      <c r="D3" s="15" t="s">
        <v>589</v>
      </c>
      <c r="F3" s="265" t="s">
        <v>563</v>
      </c>
      <c r="M3">
        <v>1</v>
      </c>
      <c r="N3" s="15" t="s">
        <v>598</v>
      </c>
      <c r="O3" s="15" t="s">
        <v>607</v>
      </c>
      <c r="Q3" t="s">
        <v>564</v>
      </c>
    </row>
    <row r="4" spans="1:17" x14ac:dyDescent="0.2">
      <c r="A4" s="263">
        <v>3</v>
      </c>
      <c r="B4" s="264" t="s">
        <v>302</v>
      </c>
      <c r="C4" s="15" t="s">
        <v>565</v>
      </c>
      <c r="D4" s="15" t="s">
        <v>590</v>
      </c>
      <c r="F4" s="265" t="s">
        <v>563</v>
      </c>
      <c r="M4">
        <v>1</v>
      </c>
      <c r="N4" s="15" t="s">
        <v>599</v>
      </c>
      <c r="O4" s="15" t="s">
        <v>608</v>
      </c>
      <c r="Q4" t="s">
        <v>564</v>
      </c>
    </row>
    <row r="5" spans="1:17" x14ac:dyDescent="0.2">
      <c r="A5" s="266">
        <v>4</v>
      </c>
      <c r="B5" s="264" t="s">
        <v>302</v>
      </c>
      <c r="C5" s="15" t="s">
        <v>565</v>
      </c>
      <c r="D5" s="15" t="s">
        <v>591</v>
      </c>
      <c r="F5" s="265" t="s">
        <v>563</v>
      </c>
      <c r="M5">
        <v>1</v>
      </c>
      <c r="N5" s="15" t="s">
        <v>600</v>
      </c>
      <c r="O5" s="15" t="s">
        <v>609</v>
      </c>
      <c r="Q5" t="s">
        <v>564</v>
      </c>
    </row>
    <row r="6" spans="1:17" x14ac:dyDescent="0.2">
      <c r="A6" s="263">
        <v>5</v>
      </c>
      <c r="B6" s="264" t="s">
        <v>302</v>
      </c>
      <c r="C6" s="15" t="s">
        <v>565</v>
      </c>
      <c r="D6" s="15" t="s">
        <v>592</v>
      </c>
      <c r="F6" s="265" t="s">
        <v>563</v>
      </c>
      <c r="M6">
        <v>1</v>
      </c>
      <c r="N6" s="15" t="s">
        <v>601</v>
      </c>
      <c r="O6" s="15" t="s">
        <v>610</v>
      </c>
      <c r="Q6" t="s">
        <v>564</v>
      </c>
    </row>
    <row r="7" spans="1:17" x14ac:dyDescent="0.2">
      <c r="A7" s="266">
        <v>6</v>
      </c>
      <c r="B7" s="264" t="s">
        <v>302</v>
      </c>
      <c r="C7" s="15" t="s">
        <v>565</v>
      </c>
      <c r="D7" s="15" t="s">
        <v>593</v>
      </c>
      <c r="F7" s="265" t="s">
        <v>563</v>
      </c>
      <c r="M7">
        <v>1</v>
      </c>
      <c r="N7" s="15" t="s">
        <v>602</v>
      </c>
      <c r="O7" s="15" t="s">
        <v>611</v>
      </c>
      <c r="Q7" t="s">
        <v>564</v>
      </c>
    </row>
    <row r="8" spans="1:17" x14ac:dyDescent="0.2">
      <c r="A8" s="263">
        <v>7</v>
      </c>
      <c r="B8" s="264" t="s">
        <v>302</v>
      </c>
      <c r="C8" s="15" t="s">
        <v>565</v>
      </c>
      <c r="D8" s="15" t="s">
        <v>594</v>
      </c>
      <c r="F8" s="265" t="s">
        <v>563</v>
      </c>
      <c r="M8">
        <v>1</v>
      </c>
      <c r="N8" s="15" t="s">
        <v>603</v>
      </c>
      <c r="O8" s="15" t="s">
        <v>612</v>
      </c>
      <c r="Q8" t="s">
        <v>564</v>
      </c>
    </row>
    <row r="9" spans="1:17" x14ac:dyDescent="0.2">
      <c r="A9" s="266">
        <v>8</v>
      </c>
      <c r="B9" s="264" t="s">
        <v>302</v>
      </c>
      <c r="C9" s="15" t="s">
        <v>565</v>
      </c>
      <c r="D9" s="15" t="s">
        <v>595</v>
      </c>
      <c r="F9" s="265" t="s">
        <v>563</v>
      </c>
      <c r="M9">
        <v>1</v>
      </c>
      <c r="N9" s="15" t="s">
        <v>604</v>
      </c>
      <c r="O9" s="15" t="s">
        <v>613</v>
      </c>
      <c r="Q9" t="s">
        <v>564</v>
      </c>
    </row>
    <row r="10" spans="1:17" x14ac:dyDescent="0.2">
      <c r="A10" s="263">
        <v>9</v>
      </c>
      <c r="B10" s="264" t="s">
        <v>302</v>
      </c>
      <c r="C10" s="15" t="s">
        <v>565</v>
      </c>
      <c r="D10" s="15" t="s">
        <v>596</v>
      </c>
      <c r="F10" s="265" t="s">
        <v>563</v>
      </c>
      <c r="M10">
        <v>1</v>
      </c>
      <c r="N10" s="15" t="s">
        <v>605</v>
      </c>
      <c r="O10" s="15" t="s">
        <v>614</v>
      </c>
      <c r="Q10" t="s">
        <v>564</v>
      </c>
    </row>
    <row r="11" spans="1:17" x14ac:dyDescent="0.2">
      <c r="A11" s="266">
        <v>10</v>
      </c>
      <c r="B11" s="264" t="s">
        <v>302</v>
      </c>
      <c r="C11" s="15" t="s">
        <v>565</v>
      </c>
      <c r="D11" s="15" t="s">
        <v>597</v>
      </c>
      <c r="F11" s="265" t="s">
        <v>563</v>
      </c>
      <c r="M11">
        <v>1</v>
      </c>
      <c r="N11" s="15" t="s">
        <v>606</v>
      </c>
      <c r="O11" s="15" t="s">
        <v>615</v>
      </c>
      <c r="Q11" t="s">
        <v>564</v>
      </c>
    </row>
    <row r="12" spans="1:17" x14ac:dyDescent="0.2">
      <c r="A12" s="263">
        <v>11</v>
      </c>
      <c r="B12" s="264" t="s">
        <v>1766</v>
      </c>
      <c r="C12" s="15" t="s">
        <v>512</v>
      </c>
      <c r="D12" t="s">
        <v>1765</v>
      </c>
      <c r="F12" s="265" t="s">
        <v>563</v>
      </c>
      <c r="G12" s="265"/>
      <c r="M12">
        <v>1</v>
      </c>
      <c r="N12" t="s">
        <v>1935</v>
      </c>
      <c r="O12" t="s">
        <v>1936</v>
      </c>
      <c r="Q12" t="s">
        <v>1937</v>
      </c>
    </row>
    <row r="13" spans="1:17" x14ac:dyDescent="0.2">
      <c r="A13" s="263">
        <v>13</v>
      </c>
      <c r="B13" s="264" t="s">
        <v>302</v>
      </c>
      <c r="C13" s="15" t="s">
        <v>461</v>
      </c>
      <c r="D13" t="s">
        <v>1414</v>
      </c>
      <c r="F13" s="265" t="s">
        <v>563</v>
      </c>
      <c r="M13">
        <v>1</v>
      </c>
      <c r="N13" t="s">
        <v>2045</v>
      </c>
      <c r="O13" t="s">
        <v>2046</v>
      </c>
      <c r="Q13" t="s">
        <v>2047</v>
      </c>
    </row>
    <row r="14" spans="1:17" x14ac:dyDescent="0.2">
      <c r="A14" s="53">
        <v>14</v>
      </c>
      <c r="B14" s="264" t="s">
        <v>302</v>
      </c>
      <c r="C14" s="15" t="s">
        <v>461</v>
      </c>
      <c r="D14" t="s">
        <v>1660</v>
      </c>
      <c r="F14" s="265" t="s">
        <v>563</v>
      </c>
      <c r="K14" t="s">
        <v>1843</v>
      </c>
      <c r="M14">
        <v>1</v>
      </c>
      <c r="N14" t="s">
        <v>2148</v>
      </c>
      <c r="O14" t="s">
        <v>2400</v>
      </c>
      <c r="Q14" t="s">
        <v>2047</v>
      </c>
    </row>
    <row r="15" spans="1:17" x14ac:dyDescent="0.2">
      <c r="A15" s="53">
        <v>15</v>
      </c>
      <c r="B15" s="264" t="s">
        <v>302</v>
      </c>
      <c r="C15" t="s">
        <v>461</v>
      </c>
      <c r="D15" t="s">
        <v>2048</v>
      </c>
      <c r="F15" s="265" t="s">
        <v>563</v>
      </c>
      <c r="M15">
        <v>1</v>
      </c>
      <c r="N15" t="s">
        <v>2149</v>
      </c>
      <c r="O15" t="s">
        <v>2401</v>
      </c>
      <c r="Q15" t="s">
        <v>2047</v>
      </c>
    </row>
    <row r="16" spans="1:17" x14ac:dyDescent="0.2">
      <c r="A16" s="53">
        <v>16</v>
      </c>
      <c r="B16" s="264" t="s">
        <v>302</v>
      </c>
      <c r="C16" t="s">
        <v>461</v>
      </c>
      <c r="D16" t="s">
        <v>2049</v>
      </c>
      <c r="F16" s="265" t="s">
        <v>563</v>
      </c>
      <c r="M16">
        <v>1</v>
      </c>
      <c r="N16" t="s">
        <v>2150</v>
      </c>
      <c r="O16" t="s">
        <v>2402</v>
      </c>
      <c r="Q16" t="s">
        <v>2047</v>
      </c>
    </row>
    <row r="17" spans="1:17" x14ac:dyDescent="0.2">
      <c r="A17" s="53">
        <v>17</v>
      </c>
      <c r="B17" s="264" t="s">
        <v>302</v>
      </c>
      <c r="C17" t="s">
        <v>461</v>
      </c>
      <c r="D17" t="s">
        <v>1415</v>
      </c>
      <c r="F17" s="265" t="s">
        <v>563</v>
      </c>
      <c r="M17">
        <v>1</v>
      </c>
      <c r="N17" t="s">
        <v>1780</v>
      </c>
      <c r="O17" t="s">
        <v>1781</v>
      </c>
      <c r="Q17" t="s">
        <v>2047</v>
      </c>
    </row>
    <row r="18" spans="1:17" x14ac:dyDescent="0.2">
      <c r="A18" s="53">
        <v>18</v>
      </c>
      <c r="B18" s="264" t="s">
        <v>302</v>
      </c>
      <c r="C18" t="s">
        <v>461</v>
      </c>
      <c r="D18" t="s">
        <v>1416</v>
      </c>
      <c r="F18" s="265" t="s">
        <v>563</v>
      </c>
      <c r="M18">
        <v>1</v>
      </c>
      <c r="N18" t="s">
        <v>2151</v>
      </c>
      <c r="O18" t="s">
        <v>2403</v>
      </c>
      <c r="Q18" t="s">
        <v>2047</v>
      </c>
    </row>
    <row r="19" spans="1:17" x14ac:dyDescent="0.2">
      <c r="A19" s="53">
        <v>19</v>
      </c>
      <c r="B19" s="264" t="s">
        <v>302</v>
      </c>
      <c r="C19" t="s">
        <v>461</v>
      </c>
      <c r="D19" t="s">
        <v>1417</v>
      </c>
      <c r="F19" s="265" t="s">
        <v>563</v>
      </c>
      <c r="M19">
        <v>1</v>
      </c>
      <c r="N19" t="s">
        <v>2152</v>
      </c>
      <c r="O19" t="s">
        <v>2404</v>
      </c>
      <c r="Q19" t="s">
        <v>2047</v>
      </c>
    </row>
    <row r="20" spans="1:17" x14ac:dyDescent="0.2">
      <c r="A20" s="53">
        <v>20</v>
      </c>
      <c r="B20" s="264" t="s">
        <v>302</v>
      </c>
      <c r="C20" t="s">
        <v>461</v>
      </c>
      <c r="D20" t="s">
        <v>1418</v>
      </c>
      <c r="F20" s="265" t="s">
        <v>563</v>
      </c>
      <c r="M20">
        <v>1</v>
      </c>
      <c r="N20" t="s">
        <v>2153</v>
      </c>
      <c r="O20" t="s">
        <v>2405</v>
      </c>
      <c r="Q20" t="s">
        <v>2047</v>
      </c>
    </row>
    <row r="21" spans="1:17" x14ac:dyDescent="0.2">
      <c r="A21" s="53">
        <v>21</v>
      </c>
      <c r="B21" s="264" t="s">
        <v>302</v>
      </c>
      <c r="C21" t="s">
        <v>461</v>
      </c>
      <c r="D21" t="s">
        <v>1419</v>
      </c>
      <c r="F21" s="265" t="s">
        <v>563</v>
      </c>
      <c r="M21">
        <v>1</v>
      </c>
      <c r="N21" t="s">
        <v>2154</v>
      </c>
      <c r="O21" t="s">
        <v>2406</v>
      </c>
      <c r="Q21" t="s">
        <v>2047</v>
      </c>
    </row>
    <row r="22" spans="1:17" x14ac:dyDescent="0.2">
      <c r="A22" s="53">
        <v>22</v>
      </c>
      <c r="B22" s="264" t="s">
        <v>302</v>
      </c>
      <c r="C22" t="s">
        <v>461</v>
      </c>
      <c r="D22" t="s">
        <v>1420</v>
      </c>
      <c r="F22" s="265" t="s">
        <v>563</v>
      </c>
      <c r="M22">
        <v>1</v>
      </c>
      <c r="N22" t="s">
        <v>2155</v>
      </c>
      <c r="O22" t="s">
        <v>2407</v>
      </c>
      <c r="Q22" t="s">
        <v>2047</v>
      </c>
    </row>
    <row r="23" spans="1:17" x14ac:dyDescent="0.2">
      <c r="A23" s="53">
        <v>23</v>
      </c>
      <c r="B23" s="264" t="s">
        <v>302</v>
      </c>
      <c r="C23" t="s">
        <v>461</v>
      </c>
      <c r="D23" t="s">
        <v>1421</v>
      </c>
      <c r="F23" s="265" t="s">
        <v>563</v>
      </c>
      <c r="M23">
        <v>1</v>
      </c>
      <c r="N23" t="s">
        <v>2156</v>
      </c>
      <c r="O23" t="s">
        <v>2408</v>
      </c>
      <c r="Q23" t="s">
        <v>2047</v>
      </c>
    </row>
    <row r="24" spans="1:17" x14ac:dyDescent="0.2">
      <c r="A24" s="53">
        <v>24</v>
      </c>
      <c r="B24" s="264" t="s">
        <v>302</v>
      </c>
      <c r="C24" t="s">
        <v>461</v>
      </c>
      <c r="D24" t="s">
        <v>1422</v>
      </c>
      <c r="F24" s="265" t="s">
        <v>563</v>
      </c>
      <c r="M24">
        <v>1</v>
      </c>
      <c r="N24" t="s">
        <v>2157</v>
      </c>
      <c r="O24" t="s">
        <v>2409</v>
      </c>
      <c r="Q24" t="s">
        <v>2047</v>
      </c>
    </row>
    <row r="25" spans="1:17" x14ac:dyDescent="0.2">
      <c r="A25" s="53">
        <v>25</v>
      </c>
      <c r="B25" s="264" t="s">
        <v>302</v>
      </c>
      <c r="C25" t="s">
        <v>461</v>
      </c>
      <c r="D25" t="s">
        <v>2050</v>
      </c>
      <c r="F25" s="265" t="s">
        <v>563</v>
      </c>
      <c r="M25">
        <v>1</v>
      </c>
      <c r="N25" t="s">
        <v>2158</v>
      </c>
      <c r="O25" t="s">
        <v>2410</v>
      </c>
      <c r="Q25" t="s">
        <v>2047</v>
      </c>
    </row>
    <row r="26" spans="1:17" x14ac:dyDescent="0.2">
      <c r="A26" s="53">
        <v>26</v>
      </c>
      <c r="B26" s="264" t="s">
        <v>302</v>
      </c>
      <c r="C26" t="s">
        <v>461</v>
      </c>
      <c r="D26" t="s">
        <v>1779</v>
      </c>
      <c r="F26" s="265" t="s">
        <v>563</v>
      </c>
      <c r="M26">
        <v>1</v>
      </c>
      <c r="N26" t="s">
        <v>2159</v>
      </c>
      <c r="O26" t="s">
        <v>2411</v>
      </c>
      <c r="Q26" t="s">
        <v>2047</v>
      </c>
    </row>
    <row r="27" spans="1:17" x14ac:dyDescent="0.2">
      <c r="A27" s="53">
        <v>27</v>
      </c>
      <c r="B27" s="264" t="s">
        <v>302</v>
      </c>
      <c r="C27" t="s">
        <v>461</v>
      </c>
      <c r="D27" t="s">
        <v>1661</v>
      </c>
      <c r="F27" s="265" t="s">
        <v>563</v>
      </c>
      <c r="M27">
        <v>1</v>
      </c>
      <c r="N27" t="s">
        <v>1782</v>
      </c>
      <c r="O27" t="s">
        <v>1783</v>
      </c>
      <c r="Q27" t="s">
        <v>2047</v>
      </c>
    </row>
    <row r="28" spans="1:17" x14ac:dyDescent="0.2">
      <c r="A28" s="53">
        <v>28</v>
      </c>
      <c r="B28" s="264" t="s">
        <v>302</v>
      </c>
      <c r="C28" t="s">
        <v>461</v>
      </c>
      <c r="D28" t="s">
        <v>2051</v>
      </c>
      <c r="F28" s="265" t="s">
        <v>563</v>
      </c>
      <c r="M28">
        <v>1</v>
      </c>
      <c r="N28" t="s">
        <v>2160</v>
      </c>
      <c r="O28" t="s">
        <v>2412</v>
      </c>
      <c r="Q28" t="s">
        <v>2047</v>
      </c>
    </row>
    <row r="29" spans="1:17" x14ac:dyDescent="0.2">
      <c r="A29" s="53">
        <v>29</v>
      </c>
      <c r="B29" s="264" t="s">
        <v>302</v>
      </c>
      <c r="C29" t="s">
        <v>461</v>
      </c>
      <c r="D29" t="s">
        <v>2052</v>
      </c>
      <c r="F29" s="265" t="s">
        <v>563</v>
      </c>
      <c r="M29">
        <v>1</v>
      </c>
      <c r="N29" t="s">
        <v>1784</v>
      </c>
      <c r="O29" t="s">
        <v>1785</v>
      </c>
      <c r="Q29" t="s">
        <v>2047</v>
      </c>
    </row>
    <row r="30" spans="1:17" x14ac:dyDescent="0.2">
      <c r="A30" s="53">
        <v>30</v>
      </c>
      <c r="B30" s="264" t="s">
        <v>302</v>
      </c>
      <c r="C30" t="s">
        <v>461</v>
      </c>
      <c r="D30" t="s">
        <v>2053</v>
      </c>
      <c r="F30" s="265" t="s">
        <v>563</v>
      </c>
      <c r="M30">
        <v>1</v>
      </c>
      <c r="N30" t="s">
        <v>1786</v>
      </c>
      <c r="O30" t="s">
        <v>1787</v>
      </c>
      <c r="Q30" t="s">
        <v>2047</v>
      </c>
    </row>
    <row r="31" spans="1:17" x14ac:dyDescent="0.2">
      <c r="A31" s="53">
        <v>31</v>
      </c>
      <c r="B31" s="264" t="s">
        <v>302</v>
      </c>
      <c r="C31" t="s">
        <v>461</v>
      </c>
      <c r="D31" t="s">
        <v>2054</v>
      </c>
      <c r="F31" s="265" t="s">
        <v>563</v>
      </c>
      <c r="M31">
        <v>1</v>
      </c>
      <c r="N31" t="s">
        <v>1788</v>
      </c>
      <c r="O31" t="s">
        <v>1789</v>
      </c>
      <c r="Q31" t="s">
        <v>2047</v>
      </c>
    </row>
    <row r="32" spans="1:17" x14ac:dyDescent="0.2">
      <c r="A32" s="53">
        <v>32</v>
      </c>
      <c r="B32" s="264" t="s">
        <v>302</v>
      </c>
      <c r="C32" t="s">
        <v>461</v>
      </c>
      <c r="D32" t="s">
        <v>2055</v>
      </c>
      <c r="F32" s="265" t="s">
        <v>563</v>
      </c>
      <c r="M32">
        <v>1</v>
      </c>
      <c r="N32" t="s">
        <v>2161</v>
      </c>
      <c r="O32" t="s">
        <v>2413</v>
      </c>
      <c r="Q32" t="s">
        <v>2047</v>
      </c>
    </row>
    <row r="33" spans="1:17" x14ac:dyDescent="0.2">
      <c r="A33" s="53">
        <v>33</v>
      </c>
      <c r="B33" s="264" t="s">
        <v>302</v>
      </c>
      <c r="C33" t="s">
        <v>461</v>
      </c>
      <c r="D33" t="s">
        <v>2056</v>
      </c>
      <c r="F33" s="265" t="s">
        <v>563</v>
      </c>
      <c r="M33">
        <v>1</v>
      </c>
      <c r="N33" t="s">
        <v>2162</v>
      </c>
      <c r="O33" t="s">
        <v>2414</v>
      </c>
      <c r="Q33" t="s">
        <v>2047</v>
      </c>
    </row>
    <row r="34" spans="1:17" x14ac:dyDescent="0.2">
      <c r="A34" s="53">
        <v>34</v>
      </c>
      <c r="B34" s="264" t="s">
        <v>302</v>
      </c>
      <c r="C34" t="s">
        <v>461</v>
      </c>
      <c r="D34" t="s">
        <v>2057</v>
      </c>
      <c r="F34" s="265" t="s">
        <v>563</v>
      </c>
      <c r="M34">
        <v>1</v>
      </c>
      <c r="N34" t="s">
        <v>2163</v>
      </c>
      <c r="O34" t="s">
        <v>2415</v>
      </c>
      <c r="Q34" t="s">
        <v>2047</v>
      </c>
    </row>
    <row r="35" spans="1:17" x14ac:dyDescent="0.2">
      <c r="A35" s="53">
        <v>35</v>
      </c>
      <c r="B35" s="264" t="s">
        <v>302</v>
      </c>
      <c r="C35" t="s">
        <v>461</v>
      </c>
      <c r="D35" t="s">
        <v>2058</v>
      </c>
      <c r="F35" s="265" t="s">
        <v>563</v>
      </c>
      <c r="M35">
        <v>1</v>
      </c>
      <c r="N35" t="s">
        <v>2164</v>
      </c>
      <c r="O35" t="s">
        <v>2416</v>
      </c>
      <c r="Q35" t="s">
        <v>2047</v>
      </c>
    </row>
    <row r="36" spans="1:17" x14ac:dyDescent="0.2">
      <c r="A36" s="53">
        <v>36</v>
      </c>
      <c r="B36" s="264" t="s">
        <v>302</v>
      </c>
      <c r="C36" t="s">
        <v>461</v>
      </c>
      <c r="D36" t="s">
        <v>2059</v>
      </c>
      <c r="F36" s="265" t="s">
        <v>563</v>
      </c>
      <c r="M36">
        <v>1</v>
      </c>
      <c r="N36" t="s">
        <v>2165</v>
      </c>
      <c r="O36" t="s">
        <v>2417</v>
      </c>
      <c r="Q36" t="s">
        <v>2047</v>
      </c>
    </row>
    <row r="37" spans="1:17" x14ac:dyDescent="0.2">
      <c r="A37" s="53">
        <v>37</v>
      </c>
      <c r="B37" s="264" t="s">
        <v>302</v>
      </c>
      <c r="C37" t="s">
        <v>461</v>
      </c>
      <c r="D37" t="s">
        <v>2060</v>
      </c>
      <c r="F37" s="265" t="s">
        <v>563</v>
      </c>
      <c r="M37">
        <v>1</v>
      </c>
      <c r="N37" t="s">
        <v>2166</v>
      </c>
      <c r="O37" t="s">
        <v>2418</v>
      </c>
      <c r="Q37" t="s">
        <v>2047</v>
      </c>
    </row>
    <row r="38" spans="1:17" x14ac:dyDescent="0.2">
      <c r="A38" s="53">
        <v>38</v>
      </c>
      <c r="B38" s="264" t="s">
        <v>302</v>
      </c>
      <c r="C38" t="s">
        <v>461</v>
      </c>
      <c r="D38" t="s">
        <v>2061</v>
      </c>
      <c r="F38" s="265" t="s">
        <v>563</v>
      </c>
      <c r="M38">
        <v>1</v>
      </c>
      <c r="N38" t="s">
        <v>2167</v>
      </c>
      <c r="O38" t="s">
        <v>2419</v>
      </c>
      <c r="Q38" t="s">
        <v>2047</v>
      </c>
    </row>
    <row r="39" spans="1:17" x14ac:dyDescent="0.2">
      <c r="A39" s="53">
        <v>39</v>
      </c>
      <c r="B39" s="264" t="s">
        <v>302</v>
      </c>
      <c r="C39" t="s">
        <v>461</v>
      </c>
      <c r="D39" t="s">
        <v>2062</v>
      </c>
      <c r="F39" s="265" t="s">
        <v>563</v>
      </c>
      <c r="M39">
        <v>1</v>
      </c>
      <c r="N39" t="s">
        <v>2168</v>
      </c>
      <c r="O39" t="s">
        <v>2420</v>
      </c>
      <c r="Q39" t="s">
        <v>2047</v>
      </c>
    </row>
    <row r="40" spans="1:17" x14ac:dyDescent="0.2">
      <c r="A40" s="53">
        <v>40</v>
      </c>
      <c r="B40" s="264" t="s">
        <v>302</v>
      </c>
      <c r="C40" t="s">
        <v>461</v>
      </c>
      <c r="D40" t="s">
        <v>2063</v>
      </c>
      <c r="F40" s="265" t="s">
        <v>563</v>
      </c>
      <c r="M40">
        <v>1</v>
      </c>
      <c r="N40" t="s">
        <v>2169</v>
      </c>
      <c r="O40" t="s">
        <v>2421</v>
      </c>
      <c r="Q40" t="s">
        <v>2047</v>
      </c>
    </row>
    <row r="41" spans="1:17" x14ac:dyDescent="0.2">
      <c r="A41" s="53">
        <v>41</v>
      </c>
      <c r="B41" s="264" t="s">
        <v>302</v>
      </c>
      <c r="C41" t="s">
        <v>461</v>
      </c>
      <c r="D41" t="s">
        <v>2064</v>
      </c>
      <c r="F41" s="265" t="s">
        <v>563</v>
      </c>
      <c r="M41">
        <v>1</v>
      </c>
      <c r="N41" t="s">
        <v>2170</v>
      </c>
      <c r="O41" t="s">
        <v>2422</v>
      </c>
      <c r="Q41" t="s">
        <v>2047</v>
      </c>
    </row>
    <row r="42" spans="1:17" x14ac:dyDescent="0.2">
      <c r="A42" s="53">
        <v>42</v>
      </c>
      <c r="B42" s="264" t="s">
        <v>302</v>
      </c>
      <c r="C42" t="s">
        <v>461</v>
      </c>
      <c r="D42" t="s">
        <v>2065</v>
      </c>
      <c r="F42" s="265" t="s">
        <v>563</v>
      </c>
      <c r="M42">
        <v>1</v>
      </c>
      <c r="N42" t="s">
        <v>2171</v>
      </c>
      <c r="O42" t="s">
        <v>2423</v>
      </c>
      <c r="Q42" t="s">
        <v>2047</v>
      </c>
    </row>
    <row r="43" spans="1:17" x14ac:dyDescent="0.2">
      <c r="A43" s="53">
        <v>43</v>
      </c>
      <c r="B43" s="264" t="s">
        <v>302</v>
      </c>
      <c r="C43" t="s">
        <v>461</v>
      </c>
      <c r="D43" t="s">
        <v>1423</v>
      </c>
      <c r="F43" s="265" t="s">
        <v>563</v>
      </c>
      <c r="M43">
        <v>1</v>
      </c>
      <c r="N43" t="s">
        <v>2172</v>
      </c>
      <c r="O43" t="s">
        <v>1732</v>
      </c>
      <c r="Q43" t="s">
        <v>2047</v>
      </c>
    </row>
    <row r="44" spans="1:17" x14ac:dyDescent="0.2">
      <c r="A44" s="53">
        <v>44</v>
      </c>
      <c r="B44" s="264" t="s">
        <v>302</v>
      </c>
      <c r="C44" t="s">
        <v>461</v>
      </c>
      <c r="D44" t="s">
        <v>1424</v>
      </c>
      <c r="F44" s="265" t="s">
        <v>563</v>
      </c>
      <c r="M44">
        <v>1</v>
      </c>
      <c r="N44" t="s">
        <v>2173</v>
      </c>
      <c r="O44" t="s">
        <v>2424</v>
      </c>
      <c r="Q44" t="s">
        <v>2047</v>
      </c>
    </row>
    <row r="45" spans="1:17" x14ac:dyDescent="0.2">
      <c r="A45" s="53">
        <v>45</v>
      </c>
      <c r="B45" s="264" t="s">
        <v>302</v>
      </c>
      <c r="C45" t="s">
        <v>461</v>
      </c>
      <c r="D45" t="s">
        <v>1425</v>
      </c>
      <c r="F45" s="265" t="s">
        <v>563</v>
      </c>
      <c r="M45">
        <v>1</v>
      </c>
      <c r="N45" t="s">
        <v>2174</v>
      </c>
      <c r="O45" t="s">
        <v>1790</v>
      </c>
      <c r="Q45" t="s">
        <v>2047</v>
      </c>
    </row>
    <row r="46" spans="1:17" x14ac:dyDescent="0.2">
      <c r="A46" s="53">
        <v>46</v>
      </c>
      <c r="B46" s="264" t="s">
        <v>302</v>
      </c>
      <c r="C46" t="s">
        <v>461</v>
      </c>
      <c r="D46" t="s">
        <v>1426</v>
      </c>
      <c r="F46" s="265" t="s">
        <v>563</v>
      </c>
      <c r="M46">
        <v>1</v>
      </c>
      <c r="N46" t="s">
        <v>2175</v>
      </c>
      <c r="O46" t="s">
        <v>2425</v>
      </c>
      <c r="Q46" t="s">
        <v>2047</v>
      </c>
    </row>
    <row r="47" spans="1:17" x14ac:dyDescent="0.2">
      <c r="A47" s="53">
        <v>47</v>
      </c>
      <c r="B47" s="264" t="s">
        <v>302</v>
      </c>
      <c r="C47" t="s">
        <v>461</v>
      </c>
      <c r="D47" t="s">
        <v>1427</v>
      </c>
      <c r="F47" s="265" t="s">
        <v>563</v>
      </c>
      <c r="M47">
        <v>1</v>
      </c>
      <c r="N47" t="s">
        <v>2176</v>
      </c>
      <c r="O47" t="s">
        <v>1791</v>
      </c>
      <c r="Q47" t="s">
        <v>2047</v>
      </c>
    </row>
    <row r="48" spans="1:17" x14ac:dyDescent="0.2">
      <c r="A48" s="53">
        <v>48</v>
      </c>
      <c r="B48" s="264" t="s">
        <v>302</v>
      </c>
      <c r="C48" t="s">
        <v>461</v>
      </c>
      <c r="D48" t="s">
        <v>1428</v>
      </c>
      <c r="F48" s="265" t="s">
        <v>563</v>
      </c>
      <c r="M48">
        <v>1</v>
      </c>
      <c r="N48" t="s">
        <v>2177</v>
      </c>
      <c r="O48" t="s">
        <v>2426</v>
      </c>
      <c r="Q48" t="s">
        <v>2047</v>
      </c>
    </row>
    <row r="49" spans="1:17" x14ac:dyDescent="0.2">
      <c r="A49" s="53">
        <v>49</v>
      </c>
      <c r="B49" s="264" t="s">
        <v>302</v>
      </c>
      <c r="C49" t="s">
        <v>461</v>
      </c>
      <c r="D49" t="s">
        <v>1429</v>
      </c>
      <c r="F49" s="265" t="s">
        <v>563</v>
      </c>
      <c r="M49">
        <v>1</v>
      </c>
      <c r="N49" t="s">
        <v>2178</v>
      </c>
      <c r="O49" t="s">
        <v>2427</v>
      </c>
      <c r="Q49" t="s">
        <v>2047</v>
      </c>
    </row>
    <row r="50" spans="1:17" x14ac:dyDescent="0.2">
      <c r="A50" s="53">
        <v>50</v>
      </c>
      <c r="B50" s="264" t="s">
        <v>302</v>
      </c>
      <c r="C50" t="s">
        <v>461</v>
      </c>
      <c r="D50" t="s">
        <v>1430</v>
      </c>
      <c r="F50" s="265" t="s">
        <v>563</v>
      </c>
      <c r="M50">
        <v>1</v>
      </c>
      <c r="N50" t="s">
        <v>2179</v>
      </c>
      <c r="O50" t="s">
        <v>2428</v>
      </c>
      <c r="Q50" t="s">
        <v>2047</v>
      </c>
    </row>
    <row r="51" spans="1:17" x14ac:dyDescent="0.2">
      <c r="A51" s="53">
        <v>51</v>
      </c>
      <c r="B51" s="264" t="s">
        <v>302</v>
      </c>
      <c r="C51" t="s">
        <v>461</v>
      </c>
      <c r="D51" t="s">
        <v>1431</v>
      </c>
      <c r="F51" s="265" t="s">
        <v>563</v>
      </c>
      <c r="M51">
        <v>1</v>
      </c>
      <c r="N51" t="s">
        <v>2180</v>
      </c>
      <c r="O51" t="s">
        <v>2429</v>
      </c>
      <c r="Q51" t="s">
        <v>2047</v>
      </c>
    </row>
    <row r="52" spans="1:17" x14ac:dyDescent="0.2">
      <c r="A52" s="53">
        <v>52</v>
      </c>
      <c r="B52" s="264" t="s">
        <v>302</v>
      </c>
      <c r="C52" t="s">
        <v>461</v>
      </c>
      <c r="D52" t="s">
        <v>1432</v>
      </c>
      <c r="F52" s="265" t="s">
        <v>563</v>
      </c>
      <c r="M52">
        <v>1</v>
      </c>
      <c r="N52" t="s">
        <v>1704</v>
      </c>
      <c r="O52" t="s">
        <v>1606</v>
      </c>
      <c r="Q52" t="s">
        <v>2430</v>
      </c>
    </row>
    <row r="53" spans="1:17" x14ac:dyDescent="0.2">
      <c r="A53" s="53">
        <v>53</v>
      </c>
      <c r="B53" s="264" t="s">
        <v>302</v>
      </c>
      <c r="C53" t="s">
        <v>461</v>
      </c>
      <c r="D53" t="s">
        <v>1433</v>
      </c>
      <c r="F53" s="265" t="s">
        <v>563</v>
      </c>
      <c r="M53">
        <v>1</v>
      </c>
      <c r="N53" t="s">
        <v>1705</v>
      </c>
      <c r="O53" t="s">
        <v>1733</v>
      </c>
      <c r="Q53" t="s">
        <v>2430</v>
      </c>
    </row>
    <row r="54" spans="1:17" x14ac:dyDescent="0.2">
      <c r="A54" s="53">
        <v>54</v>
      </c>
      <c r="B54" s="264" t="s">
        <v>302</v>
      </c>
      <c r="C54" t="s">
        <v>461</v>
      </c>
      <c r="D54" t="s">
        <v>1434</v>
      </c>
      <c r="F54" s="265" t="s">
        <v>563</v>
      </c>
      <c r="M54">
        <v>1</v>
      </c>
      <c r="N54" t="s">
        <v>2181</v>
      </c>
      <c r="O54" t="s">
        <v>2431</v>
      </c>
      <c r="Q54" t="s">
        <v>2047</v>
      </c>
    </row>
    <row r="55" spans="1:17" x14ac:dyDescent="0.2">
      <c r="A55" s="53">
        <v>55</v>
      </c>
      <c r="B55" s="264" t="s">
        <v>302</v>
      </c>
      <c r="C55" t="s">
        <v>461</v>
      </c>
      <c r="D55" t="s">
        <v>1435</v>
      </c>
      <c r="F55" s="265" t="s">
        <v>563</v>
      </c>
      <c r="M55">
        <v>1</v>
      </c>
      <c r="N55" t="s">
        <v>2182</v>
      </c>
      <c r="O55" t="s">
        <v>2432</v>
      </c>
      <c r="Q55" t="s">
        <v>2433</v>
      </c>
    </row>
    <row r="56" spans="1:17" x14ac:dyDescent="0.2">
      <c r="A56" s="53">
        <v>56</v>
      </c>
      <c r="B56" s="264" t="s">
        <v>302</v>
      </c>
      <c r="C56" t="s">
        <v>461</v>
      </c>
      <c r="D56" t="s">
        <v>1436</v>
      </c>
      <c r="F56" s="265" t="s">
        <v>563</v>
      </c>
      <c r="M56">
        <v>1</v>
      </c>
      <c r="N56" t="s">
        <v>2183</v>
      </c>
      <c r="O56" t="s">
        <v>2434</v>
      </c>
      <c r="Q56" t="s">
        <v>2047</v>
      </c>
    </row>
    <row r="57" spans="1:17" x14ac:dyDescent="0.2">
      <c r="A57" s="53">
        <v>57</v>
      </c>
      <c r="B57" s="264" t="s">
        <v>302</v>
      </c>
      <c r="C57" t="s">
        <v>461</v>
      </c>
      <c r="D57" t="s">
        <v>1437</v>
      </c>
      <c r="F57" s="265" t="s">
        <v>563</v>
      </c>
      <c r="M57">
        <v>1</v>
      </c>
      <c r="N57" t="s">
        <v>2184</v>
      </c>
      <c r="O57" t="s">
        <v>2435</v>
      </c>
      <c r="Q57" t="s">
        <v>2430</v>
      </c>
    </row>
    <row r="58" spans="1:17" x14ac:dyDescent="0.2">
      <c r="A58" s="53">
        <v>58</v>
      </c>
      <c r="B58" s="264" t="s">
        <v>302</v>
      </c>
      <c r="C58" t="s">
        <v>461</v>
      </c>
      <c r="D58" t="s">
        <v>1438</v>
      </c>
      <c r="F58" s="265" t="s">
        <v>563</v>
      </c>
      <c r="M58">
        <v>1</v>
      </c>
      <c r="N58" t="s">
        <v>2185</v>
      </c>
      <c r="O58" t="s">
        <v>2436</v>
      </c>
      <c r="Q58" t="s">
        <v>2430</v>
      </c>
    </row>
    <row r="59" spans="1:17" x14ac:dyDescent="0.2">
      <c r="A59" s="53">
        <v>59</v>
      </c>
      <c r="B59" s="264" t="s">
        <v>302</v>
      </c>
      <c r="C59" t="s">
        <v>461</v>
      </c>
      <c r="D59" t="s">
        <v>1439</v>
      </c>
      <c r="F59" s="265" t="s">
        <v>563</v>
      </c>
      <c r="M59">
        <v>1</v>
      </c>
      <c r="N59" t="s">
        <v>2186</v>
      </c>
      <c r="O59" t="s">
        <v>2437</v>
      </c>
      <c r="Q59" t="s">
        <v>2430</v>
      </c>
    </row>
    <row r="60" spans="1:17" x14ac:dyDescent="0.2">
      <c r="A60" s="53">
        <v>60</v>
      </c>
      <c r="B60" s="264" t="s">
        <v>302</v>
      </c>
      <c r="C60" t="s">
        <v>512</v>
      </c>
      <c r="D60" t="s">
        <v>1440</v>
      </c>
      <c r="F60" s="265" t="s">
        <v>563</v>
      </c>
      <c r="M60">
        <v>1</v>
      </c>
      <c r="N60" t="s">
        <v>2187</v>
      </c>
      <c r="O60" t="s">
        <v>2438</v>
      </c>
      <c r="Q60" t="s">
        <v>2047</v>
      </c>
    </row>
    <row r="61" spans="1:17" x14ac:dyDescent="0.2">
      <c r="A61" s="53">
        <v>61</v>
      </c>
      <c r="B61" s="264" t="s">
        <v>302</v>
      </c>
      <c r="C61" t="s">
        <v>512</v>
      </c>
      <c r="D61" t="s">
        <v>1441</v>
      </c>
      <c r="F61" s="265" t="s">
        <v>563</v>
      </c>
      <c r="M61">
        <v>1</v>
      </c>
      <c r="N61" t="s">
        <v>2188</v>
      </c>
      <c r="O61" t="s">
        <v>2439</v>
      </c>
      <c r="Q61" t="s">
        <v>2047</v>
      </c>
    </row>
    <row r="62" spans="1:17" x14ac:dyDescent="0.2">
      <c r="A62" s="53">
        <v>62</v>
      </c>
      <c r="B62" s="264" t="s">
        <v>302</v>
      </c>
      <c r="C62" t="s">
        <v>512</v>
      </c>
      <c r="D62" t="s">
        <v>1697</v>
      </c>
      <c r="F62" s="265" t="s">
        <v>563</v>
      </c>
      <c r="M62">
        <v>1</v>
      </c>
      <c r="N62" t="s">
        <v>1588</v>
      </c>
      <c r="O62" t="s">
        <v>1607</v>
      </c>
      <c r="Q62" t="s">
        <v>2047</v>
      </c>
    </row>
    <row r="63" spans="1:17" x14ac:dyDescent="0.2">
      <c r="A63" s="53">
        <v>63</v>
      </c>
      <c r="B63" s="264" t="s">
        <v>302</v>
      </c>
      <c r="C63" t="s">
        <v>512</v>
      </c>
      <c r="D63" t="s">
        <v>1442</v>
      </c>
      <c r="F63" s="265" t="s">
        <v>563</v>
      </c>
      <c r="M63">
        <v>1</v>
      </c>
      <c r="N63" t="s">
        <v>2189</v>
      </c>
      <c r="O63" t="s">
        <v>2440</v>
      </c>
      <c r="Q63" t="s">
        <v>2047</v>
      </c>
    </row>
    <row r="64" spans="1:17" x14ac:dyDescent="0.2">
      <c r="A64" s="53">
        <v>64</v>
      </c>
      <c r="B64" s="264" t="s">
        <v>302</v>
      </c>
      <c r="C64" t="s">
        <v>512</v>
      </c>
      <c r="D64" t="s">
        <v>2066</v>
      </c>
      <c r="F64" s="265" t="s">
        <v>563</v>
      </c>
      <c r="M64">
        <v>1</v>
      </c>
      <c r="N64" t="s">
        <v>1706</v>
      </c>
      <c r="O64" t="s">
        <v>1734</v>
      </c>
      <c r="Q64" t="s">
        <v>2047</v>
      </c>
    </row>
    <row r="65" spans="1:17" x14ac:dyDescent="0.2">
      <c r="A65" s="53">
        <v>65</v>
      </c>
      <c r="B65" s="264" t="s">
        <v>302</v>
      </c>
      <c r="C65" t="s">
        <v>512</v>
      </c>
      <c r="D65" t="s">
        <v>2067</v>
      </c>
      <c r="F65" s="265" t="s">
        <v>563</v>
      </c>
      <c r="M65">
        <v>1</v>
      </c>
      <c r="N65" t="s">
        <v>1792</v>
      </c>
      <c r="O65" t="s">
        <v>1793</v>
      </c>
      <c r="Q65" t="s">
        <v>2047</v>
      </c>
    </row>
    <row r="66" spans="1:17" x14ac:dyDescent="0.2">
      <c r="A66" s="53">
        <v>66</v>
      </c>
      <c r="B66" s="264" t="s">
        <v>302</v>
      </c>
      <c r="C66" t="s">
        <v>512</v>
      </c>
      <c r="D66" t="s">
        <v>1443</v>
      </c>
      <c r="F66" s="265" t="s">
        <v>563</v>
      </c>
      <c r="M66">
        <v>1</v>
      </c>
      <c r="N66" t="s">
        <v>1707</v>
      </c>
      <c r="O66" t="s">
        <v>1735</v>
      </c>
      <c r="Q66" t="s">
        <v>2047</v>
      </c>
    </row>
    <row r="67" spans="1:17" x14ac:dyDescent="0.2">
      <c r="A67" s="53">
        <v>67</v>
      </c>
      <c r="B67" s="264" t="s">
        <v>302</v>
      </c>
      <c r="C67" t="s">
        <v>512</v>
      </c>
      <c r="D67" t="s">
        <v>1444</v>
      </c>
      <c r="F67" s="265" t="s">
        <v>563</v>
      </c>
      <c r="M67">
        <v>1</v>
      </c>
      <c r="N67" t="s">
        <v>2190</v>
      </c>
      <c r="O67" t="s">
        <v>2441</v>
      </c>
      <c r="Q67" t="s">
        <v>2047</v>
      </c>
    </row>
    <row r="68" spans="1:17" x14ac:dyDescent="0.2">
      <c r="A68" s="53">
        <v>68</v>
      </c>
      <c r="B68" s="264" t="s">
        <v>302</v>
      </c>
      <c r="C68" t="s">
        <v>512</v>
      </c>
      <c r="D68" t="s">
        <v>1445</v>
      </c>
      <c r="F68" s="265" t="s">
        <v>563</v>
      </c>
      <c r="M68">
        <v>1</v>
      </c>
      <c r="N68" t="s">
        <v>2191</v>
      </c>
      <c r="O68" t="s">
        <v>2442</v>
      </c>
      <c r="Q68" t="s">
        <v>2047</v>
      </c>
    </row>
    <row r="69" spans="1:17" x14ac:dyDescent="0.2">
      <c r="A69" s="53">
        <v>69</v>
      </c>
      <c r="B69" s="264" t="s">
        <v>302</v>
      </c>
      <c r="C69" t="s">
        <v>512</v>
      </c>
      <c r="D69" t="s">
        <v>1446</v>
      </c>
      <c r="F69" s="265" t="s">
        <v>563</v>
      </c>
      <c r="M69">
        <v>1</v>
      </c>
      <c r="N69" t="s">
        <v>2192</v>
      </c>
      <c r="O69" t="s">
        <v>2443</v>
      </c>
      <c r="Q69" t="s">
        <v>2047</v>
      </c>
    </row>
    <row r="70" spans="1:17" x14ac:dyDescent="0.2">
      <c r="A70" s="53">
        <v>70</v>
      </c>
      <c r="B70" s="264" t="s">
        <v>302</v>
      </c>
      <c r="C70" t="s">
        <v>512</v>
      </c>
      <c r="D70" t="s">
        <v>1447</v>
      </c>
      <c r="F70" s="265" t="s">
        <v>563</v>
      </c>
      <c r="M70">
        <v>1</v>
      </c>
      <c r="N70" t="s">
        <v>2193</v>
      </c>
      <c r="O70" t="s">
        <v>2444</v>
      </c>
      <c r="Q70" t="s">
        <v>2047</v>
      </c>
    </row>
    <row r="71" spans="1:17" x14ac:dyDescent="0.2">
      <c r="A71" s="53">
        <v>71</v>
      </c>
      <c r="B71" s="264" t="s">
        <v>302</v>
      </c>
      <c r="C71" t="s">
        <v>512</v>
      </c>
      <c r="D71" t="s">
        <v>1448</v>
      </c>
      <c r="F71" s="265" t="s">
        <v>563</v>
      </c>
      <c r="M71">
        <v>1</v>
      </c>
      <c r="N71" t="s">
        <v>2194</v>
      </c>
      <c r="O71" t="s">
        <v>2445</v>
      </c>
      <c r="Q71" t="s">
        <v>2047</v>
      </c>
    </row>
    <row r="72" spans="1:17" x14ac:dyDescent="0.2">
      <c r="A72" s="53">
        <v>72</v>
      </c>
      <c r="B72" s="264" t="s">
        <v>302</v>
      </c>
      <c r="C72" t="s">
        <v>512</v>
      </c>
      <c r="D72" t="s">
        <v>1449</v>
      </c>
      <c r="F72" s="265" t="s">
        <v>563</v>
      </c>
      <c r="M72">
        <v>1</v>
      </c>
      <c r="N72" t="s">
        <v>2195</v>
      </c>
      <c r="O72" t="s">
        <v>2446</v>
      </c>
      <c r="Q72" t="s">
        <v>2047</v>
      </c>
    </row>
    <row r="73" spans="1:17" x14ac:dyDescent="0.2">
      <c r="A73" s="53">
        <v>73</v>
      </c>
      <c r="B73" s="264" t="s">
        <v>302</v>
      </c>
      <c r="C73" t="s">
        <v>512</v>
      </c>
      <c r="D73" t="s">
        <v>1450</v>
      </c>
      <c r="F73" s="265" t="s">
        <v>563</v>
      </c>
      <c r="M73">
        <v>1</v>
      </c>
      <c r="N73" t="s">
        <v>2196</v>
      </c>
      <c r="O73" t="s">
        <v>2447</v>
      </c>
      <c r="Q73" t="s">
        <v>2047</v>
      </c>
    </row>
    <row r="74" spans="1:17" x14ac:dyDescent="0.2">
      <c r="A74" s="53">
        <v>74</v>
      </c>
      <c r="B74" s="264" t="s">
        <v>302</v>
      </c>
      <c r="C74" t="s">
        <v>512</v>
      </c>
      <c r="D74" t="s">
        <v>2068</v>
      </c>
      <c r="F74" s="265" t="s">
        <v>563</v>
      </c>
      <c r="M74">
        <v>1</v>
      </c>
      <c r="N74" t="s">
        <v>2197</v>
      </c>
      <c r="O74" t="s">
        <v>2448</v>
      </c>
      <c r="Q74" t="s">
        <v>2047</v>
      </c>
    </row>
    <row r="75" spans="1:17" x14ac:dyDescent="0.2">
      <c r="A75" s="53">
        <v>75</v>
      </c>
      <c r="B75" s="264" t="s">
        <v>302</v>
      </c>
      <c r="C75" t="s">
        <v>512</v>
      </c>
      <c r="D75" t="s">
        <v>1794</v>
      </c>
      <c r="F75" s="265" t="s">
        <v>563</v>
      </c>
      <c r="M75">
        <v>1</v>
      </c>
      <c r="N75" t="s">
        <v>2198</v>
      </c>
      <c r="O75" t="s">
        <v>2449</v>
      </c>
      <c r="Q75" t="s">
        <v>2047</v>
      </c>
    </row>
    <row r="76" spans="1:17" x14ac:dyDescent="0.2">
      <c r="A76" s="53">
        <v>76</v>
      </c>
      <c r="B76" s="264" t="s">
        <v>302</v>
      </c>
      <c r="C76" t="s">
        <v>512</v>
      </c>
      <c r="D76" t="s">
        <v>1698</v>
      </c>
      <c r="F76" s="265" t="s">
        <v>563</v>
      </c>
      <c r="M76">
        <v>1</v>
      </c>
      <c r="N76" t="s">
        <v>1708</v>
      </c>
      <c r="O76" t="s">
        <v>1736</v>
      </c>
      <c r="Q76" t="s">
        <v>2047</v>
      </c>
    </row>
    <row r="77" spans="1:17" x14ac:dyDescent="0.2">
      <c r="A77" s="53">
        <v>77</v>
      </c>
      <c r="B77" s="264" t="s">
        <v>302</v>
      </c>
      <c r="C77" t="s">
        <v>512</v>
      </c>
      <c r="D77" t="s">
        <v>2069</v>
      </c>
      <c r="F77" s="265" t="s">
        <v>563</v>
      </c>
      <c r="M77">
        <v>1</v>
      </c>
      <c r="N77" t="s">
        <v>2199</v>
      </c>
      <c r="O77" t="s">
        <v>2450</v>
      </c>
      <c r="Q77" t="s">
        <v>2047</v>
      </c>
    </row>
    <row r="78" spans="1:17" x14ac:dyDescent="0.2">
      <c r="A78" s="53">
        <v>78</v>
      </c>
      <c r="B78" s="264" t="s">
        <v>302</v>
      </c>
      <c r="C78" t="s">
        <v>512</v>
      </c>
      <c r="D78" t="s">
        <v>2070</v>
      </c>
      <c r="F78" s="265" t="s">
        <v>563</v>
      </c>
      <c r="M78">
        <v>1</v>
      </c>
      <c r="N78" t="s">
        <v>1589</v>
      </c>
      <c r="O78" t="s">
        <v>1608</v>
      </c>
      <c r="Q78" t="s">
        <v>2047</v>
      </c>
    </row>
    <row r="79" spans="1:17" x14ac:dyDescent="0.2">
      <c r="A79" s="53">
        <v>79</v>
      </c>
      <c r="B79" s="264" t="s">
        <v>302</v>
      </c>
      <c r="C79" t="s">
        <v>512</v>
      </c>
      <c r="D79" t="s">
        <v>2071</v>
      </c>
      <c r="F79" s="265" t="s">
        <v>563</v>
      </c>
      <c r="M79">
        <v>1</v>
      </c>
      <c r="N79" t="s">
        <v>1590</v>
      </c>
      <c r="O79" t="s">
        <v>1609</v>
      </c>
      <c r="Q79" t="s">
        <v>2047</v>
      </c>
    </row>
    <row r="80" spans="1:17" x14ac:dyDescent="0.2">
      <c r="A80" s="53">
        <v>80</v>
      </c>
      <c r="B80" s="264" t="s">
        <v>302</v>
      </c>
      <c r="C80" t="s">
        <v>512</v>
      </c>
      <c r="D80" t="s">
        <v>2072</v>
      </c>
      <c r="F80" s="265" t="s">
        <v>563</v>
      </c>
      <c r="M80">
        <v>1</v>
      </c>
      <c r="N80" t="s">
        <v>1591</v>
      </c>
      <c r="O80" t="s">
        <v>1610</v>
      </c>
      <c r="Q80" t="s">
        <v>2047</v>
      </c>
    </row>
    <row r="81" spans="1:17" x14ac:dyDescent="0.2">
      <c r="A81" s="53">
        <v>81</v>
      </c>
      <c r="B81" s="264" t="s">
        <v>302</v>
      </c>
      <c r="C81" t="s">
        <v>512</v>
      </c>
      <c r="D81" t="s">
        <v>2073</v>
      </c>
      <c r="F81" s="265" t="s">
        <v>563</v>
      </c>
      <c r="M81">
        <v>1</v>
      </c>
      <c r="N81" t="s">
        <v>2200</v>
      </c>
      <c r="O81" t="s">
        <v>2451</v>
      </c>
      <c r="Q81" t="s">
        <v>2047</v>
      </c>
    </row>
    <row r="82" spans="1:17" x14ac:dyDescent="0.2">
      <c r="A82" s="53">
        <v>82</v>
      </c>
      <c r="B82" s="264" t="s">
        <v>302</v>
      </c>
      <c r="C82" t="s">
        <v>512</v>
      </c>
      <c r="D82" t="s">
        <v>2074</v>
      </c>
      <c r="F82" s="265" t="s">
        <v>563</v>
      </c>
      <c r="M82">
        <v>1</v>
      </c>
      <c r="N82" t="s">
        <v>2201</v>
      </c>
      <c r="O82" t="s">
        <v>2452</v>
      </c>
      <c r="Q82" t="s">
        <v>2047</v>
      </c>
    </row>
    <row r="83" spans="1:17" x14ac:dyDescent="0.2">
      <c r="A83" s="53">
        <v>83</v>
      </c>
      <c r="B83" s="264" t="s">
        <v>302</v>
      </c>
      <c r="C83" t="s">
        <v>512</v>
      </c>
      <c r="D83" t="s">
        <v>2075</v>
      </c>
      <c r="F83" s="265" t="s">
        <v>563</v>
      </c>
      <c r="M83">
        <v>1</v>
      </c>
      <c r="N83" t="s">
        <v>2202</v>
      </c>
      <c r="O83" t="s">
        <v>2453</v>
      </c>
      <c r="Q83" t="s">
        <v>2047</v>
      </c>
    </row>
    <row r="84" spans="1:17" x14ac:dyDescent="0.2">
      <c r="A84" s="53">
        <v>84</v>
      </c>
      <c r="B84" s="264" t="s">
        <v>302</v>
      </c>
      <c r="C84" t="s">
        <v>512</v>
      </c>
      <c r="D84" t="s">
        <v>2076</v>
      </c>
      <c r="F84" s="265" t="s">
        <v>563</v>
      </c>
      <c r="M84">
        <v>1</v>
      </c>
      <c r="N84" t="s">
        <v>2203</v>
      </c>
      <c r="O84" t="s">
        <v>2454</v>
      </c>
      <c r="Q84" t="s">
        <v>2047</v>
      </c>
    </row>
    <row r="85" spans="1:17" x14ac:dyDescent="0.2">
      <c r="A85" s="53">
        <v>85</v>
      </c>
      <c r="B85" s="264" t="s">
        <v>302</v>
      </c>
      <c r="C85" t="s">
        <v>512</v>
      </c>
      <c r="D85" t="s">
        <v>2077</v>
      </c>
      <c r="F85" s="265" t="s">
        <v>563</v>
      </c>
      <c r="M85">
        <v>1</v>
      </c>
      <c r="N85" t="s">
        <v>2204</v>
      </c>
      <c r="O85" t="s">
        <v>2455</v>
      </c>
      <c r="Q85" t="s">
        <v>2047</v>
      </c>
    </row>
    <row r="86" spans="1:17" x14ac:dyDescent="0.2">
      <c r="A86" s="53">
        <v>86</v>
      </c>
      <c r="B86" s="264" t="s">
        <v>302</v>
      </c>
      <c r="C86" t="s">
        <v>512</v>
      </c>
      <c r="D86" t="s">
        <v>2078</v>
      </c>
      <c r="F86" s="265" t="s">
        <v>563</v>
      </c>
      <c r="M86">
        <v>1</v>
      </c>
      <c r="N86" t="s">
        <v>2205</v>
      </c>
      <c r="O86" t="s">
        <v>2456</v>
      </c>
      <c r="Q86" t="s">
        <v>2047</v>
      </c>
    </row>
    <row r="87" spans="1:17" x14ac:dyDescent="0.2">
      <c r="A87" s="53">
        <v>87</v>
      </c>
      <c r="B87" s="264" t="s">
        <v>302</v>
      </c>
      <c r="C87" t="s">
        <v>512</v>
      </c>
      <c r="D87" t="s">
        <v>2079</v>
      </c>
      <c r="F87" s="265" t="s">
        <v>563</v>
      </c>
      <c r="M87">
        <v>1</v>
      </c>
      <c r="N87" t="s">
        <v>2206</v>
      </c>
      <c r="O87" t="s">
        <v>2457</v>
      </c>
      <c r="Q87" t="s">
        <v>2047</v>
      </c>
    </row>
    <row r="88" spans="1:17" x14ac:dyDescent="0.2">
      <c r="A88" s="53">
        <v>88</v>
      </c>
      <c r="B88" s="264" t="s">
        <v>302</v>
      </c>
      <c r="C88" t="s">
        <v>512</v>
      </c>
      <c r="D88" t="s">
        <v>2080</v>
      </c>
      <c r="F88" s="265" t="s">
        <v>563</v>
      </c>
      <c r="M88">
        <v>1</v>
      </c>
      <c r="N88" t="s">
        <v>2207</v>
      </c>
      <c r="O88" t="s">
        <v>2458</v>
      </c>
      <c r="Q88" t="s">
        <v>2047</v>
      </c>
    </row>
    <row r="89" spans="1:17" x14ac:dyDescent="0.2">
      <c r="A89" s="53">
        <v>89</v>
      </c>
      <c r="B89" s="264" t="s">
        <v>302</v>
      </c>
      <c r="C89" t="s">
        <v>512</v>
      </c>
      <c r="D89" t="s">
        <v>2081</v>
      </c>
      <c r="F89" s="265" t="s">
        <v>563</v>
      </c>
      <c r="M89">
        <v>1</v>
      </c>
      <c r="N89" t="s">
        <v>2208</v>
      </c>
      <c r="O89" t="s">
        <v>2459</v>
      </c>
      <c r="Q89" t="s">
        <v>2047</v>
      </c>
    </row>
    <row r="90" spans="1:17" x14ac:dyDescent="0.2">
      <c r="A90" s="53">
        <v>90</v>
      </c>
      <c r="B90" s="264" t="s">
        <v>302</v>
      </c>
      <c r="C90" t="s">
        <v>512</v>
      </c>
      <c r="D90" t="s">
        <v>2082</v>
      </c>
      <c r="F90" s="265" t="s">
        <v>563</v>
      </c>
      <c r="M90">
        <v>1</v>
      </c>
      <c r="N90" t="s">
        <v>2209</v>
      </c>
      <c r="O90" t="s">
        <v>2460</v>
      </c>
      <c r="Q90" t="s">
        <v>2047</v>
      </c>
    </row>
    <row r="91" spans="1:17" x14ac:dyDescent="0.2">
      <c r="A91" s="53">
        <v>91</v>
      </c>
      <c r="B91" s="264" t="s">
        <v>302</v>
      </c>
      <c r="C91" t="s">
        <v>512</v>
      </c>
      <c r="D91" t="s">
        <v>2083</v>
      </c>
      <c r="F91" s="265" t="s">
        <v>563</v>
      </c>
      <c r="M91">
        <v>1</v>
      </c>
      <c r="N91" t="s">
        <v>2210</v>
      </c>
      <c r="O91" t="s">
        <v>2461</v>
      </c>
      <c r="Q91" t="s">
        <v>2047</v>
      </c>
    </row>
    <row r="92" spans="1:17" x14ac:dyDescent="0.2">
      <c r="A92" s="53">
        <v>92</v>
      </c>
      <c r="B92" s="264" t="s">
        <v>302</v>
      </c>
      <c r="C92" t="s">
        <v>512</v>
      </c>
      <c r="D92" t="s">
        <v>1451</v>
      </c>
      <c r="F92" s="265" t="s">
        <v>563</v>
      </c>
      <c r="M92">
        <v>1</v>
      </c>
      <c r="N92" t="s">
        <v>2211</v>
      </c>
      <c r="O92" t="s">
        <v>1611</v>
      </c>
      <c r="Q92" t="s">
        <v>2047</v>
      </c>
    </row>
    <row r="93" spans="1:17" x14ac:dyDescent="0.2">
      <c r="A93" s="53">
        <v>93</v>
      </c>
      <c r="B93" s="264" t="s">
        <v>302</v>
      </c>
      <c r="C93" t="s">
        <v>512</v>
      </c>
      <c r="D93" t="s">
        <v>1452</v>
      </c>
      <c r="F93" s="265" t="s">
        <v>563</v>
      </c>
      <c r="M93">
        <v>1</v>
      </c>
      <c r="N93" t="s">
        <v>2212</v>
      </c>
      <c r="O93" t="s">
        <v>2462</v>
      </c>
      <c r="Q93" t="s">
        <v>2047</v>
      </c>
    </row>
    <row r="94" spans="1:17" x14ac:dyDescent="0.2">
      <c r="A94" s="53">
        <v>94</v>
      </c>
      <c r="B94" s="264" t="s">
        <v>302</v>
      </c>
      <c r="C94" t="s">
        <v>512</v>
      </c>
      <c r="D94" t="s">
        <v>1453</v>
      </c>
      <c r="F94" s="265" t="s">
        <v>563</v>
      </c>
      <c r="M94">
        <v>1</v>
      </c>
      <c r="N94" t="s">
        <v>2213</v>
      </c>
      <c r="O94" t="s">
        <v>2463</v>
      </c>
      <c r="Q94" t="s">
        <v>2047</v>
      </c>
    </row>
    <row r="95" spans="1:17" x14ac:dyDescent="0.2">
      <c r="A95" s="53">
        <v>95</v>
      </c>
      <c r="B95" s="264" t="s">
        <v>302</v>
      </c>
      <c r="C95" t="s">
        <v>512</v>
      </c>
      <c r="D95" t="s">
        <v>1454</v>
      </c>
      <c r="F95" s="265" t="s">
        <v>563</v>
      </c>
      <c r="M95">
        <v>1</v>
      </c>
      <c r="N95" t="s">
        <v>1709</v>
      </c>
      <c r="O95" t="s">
        <v>1612</v>
      </c>
      <c r="Q95" t="s">
        <v>2047</v>
      </c>
    </row>
    <row r="96" spans="1:17" x14ac:dyDescent="0.2">
      <c r="A96" s="53">
        <v>96</v>
      </c>
      <c r="B96" s="264" t="s">
        <v>302</v>
      </c>
      <c r="C96" t="s">
        <v>512</v>
      </c>
      <c r="D96" t="s">
        <v>1455</v>
      </c>
      <c r="F96" s="265" t="s">
        <v>563</v>
      </c>
      <c r="M96">
        <v>1</v>
      </c>
      <c r="N96" t="s">
        <v>2214</v>
      </c>
      <c r="O96" t="s">
        <v>2464</v>
      </c>
      <c r="Q96" t="s">
        <v>2047</v>
      </c>
    </row>
    <row r="97" spans="1:17" x14ac:dyDescent="0.2">
      <c r="A97" s="53">
        <v>97</v>
      </c>
      <c r="B97" s="264" t="s">
        <v>302</v>
      </c>
      <c r="C97" t="s">
        <v>512</v>
      </c>
      <c r="D97" t="s">
        <v>1456</v>
      </c>
      <c r="F97" s="265" t="s">
        <v>563</v>
      </c>
      <c r="M97">
        <v>1</v>
      </c>
      <c r="N97" t="s">
        <v>2215</v>
      </c>
      <c r="O97" t="s">
        <v>2465</v>
      </c>
      <c r="Q97" t="s">
        <v>2047</v>
      </c>
    </row>
    <row r="98" spans="1:17" x14ac:dyDescent="0.2">
      <c r="A98" s="53">
        <v>98</v>
      </c>
      <c r="B98" s="264" t="s">
        <v>302</v>
      </c>
      <c r="C98" t="s">
        <v>512</v>
      </c>
      <c r="D98" t="s">
        <v>1457</v>
      </c>
      <c r="F98" s="265" t="s">
        <v>563</v>
      </c>
      <c r="M98">
        <v>1</v>
      </c>
      <c r="N98" t="s">
        <v>2216</v>
      </c>
      <c r="O98" t="s">
        <v>2466</v>
      </c>
      <c r="Q98" t="s">
        <v>2047</v>
      </c>
    </row>
    <row r="99" spans="1:17" x14ac:dyDescent="0.2">
      <c r="A99" s="53">
        <v>99</v>
      </c>
      <c r="B99" s="264" t="s">
        <v>302</v>
      </c>
      <c r="C99" t="s">
        <v>512</v>
      </c>
      <c r="D99" t="s">
        <v>1458</v>
      </c>
      <c r="F99" s="265" t="s">
        <v>563</v>
      </c>
      <c r="M99">
        <v>1</v>
      </c>
      <c r="N99" t="s">
        <v>2217</v>
      </c>
      <c r="O99" t="s">
        <v>2467</v>
      </c>
      <c r="Q99" t="s">
        <v>2047</v>
      </c>
    </row>
    <row r="100" spans="1:17" x14ac:dyDescent="0.2">
      <c r="A100" s="53">
        <v>100</v>
      </c>
      <c r="B100" s="264" t="s">
        <v>302</v>
      </c>
      <c r="C100" t="s">
        <v>512</v>
      </c>
      <c r="D100" t="s">
        <v>1459</v>
      </c>
      <c r="F100" s="265" t="s">
        <v>563</v>
      </c>
      <c r="M100">
        <v>1</v>
      </c>
      <c r="N100" t="s">
        <v>2218</v>
      </c>
      <c r="O100" t="s">
        <v>2468</v>
      </c>
      <c r="Q100" t="s">
        <v>2047</v>
      </c>
    </row>
    <row r="101" spans="1:17" x14ac:dyDescent="0.2">
      <c r="A101" s="53">
        <v>101</v>
      </c>
      <c r="B101" s="264" t="s">
        <v>302</v>
      </c>
      <c r="C101" t="s">
        <v>512</v>
      </c>
      <c r="D101" t="s">
        <v>1460</v>
      </c>
      <c r="F101" s="265" t="s">
        <v>563</v>
      </c>
      <c r="M101">
        <v>1</v>
      </c>
      <c r="N101" t="s">
        <v>2219</v>
      </c>
      <c r="O101" t="s">
        <v>2469</v>
      </c>
      <c r="Q101" t="s">
        <v>2430</v>
      </c>
    </row>
    <row r="102" spans="1:17" x14ac:dyDescent="0.2">
      <c r="A102" s="53">
        <v>102</v>
      </c>
      <c r="B102" s="264" t="s">
        <v>302</v>
      </c>
      <c r="C102" t="s">
        <v>512</v>
      </c>
      <c r="D102" t="s">
        <v>1461</v>
      </c>
      <c r="F102" s="265" t="s">
        <v>563</v>
      </c>
      <c r="M102">
        <v>1</v>
      </c>
      <c r="N102" t="s">
        <v>2220</v>
      </c>
      <c r="O102" t="s">
        <v>1613</v>
      </c>
      <c r="Q102" t="s">
        <v>2430</v>
      </c>
    </row>
    <row r="103" spans="1:17" x14ac:dyDescent="0.2">
      <c r="A103" s="53">
        <v>103</v>
      </c>
      <c r="B103" s="264" t="s">
        <v>302</v>
      </c>
      <c r="C103" t="s">
        <v>512</v>
      </c>
      <c r="D103" t="s">
        <v>1462</v>
      </c>
      <c r="F103" s="265" t="s">
        <v>563</v>
      </c>
      <c r="M103">
        <v>1</v>
      </c>
      <c r="N103" t="s">
        <v>1592</v>
      </c>
      <c r="O103" t="s">
        <v>1614</v>
      </c>
      <c r="Q103" t="s">
        <v>2047</v>
      </c>
    </row>
    <row r="104" spans="1:17" x14ac:dyDescent="0.2">
      <c r="A104" s="53">
        <v>104</v>
      </c>
      <c r="B104" s="264" t="s">
        <v>302</v>
      </c>
      <c r="C104" t="s">
        <v>512</v>
      </c>
      <c r="D104" t="s">
        <v>1463</v>
      </c>
      <c r="F104" s="265" t="s">
        <v>563</v>
      </c>
      <c r="M104">
        <v>1</v>
      </c>
      <c r="N104" t="s">
        <v>2221</v>
      </c>
      <c r="O104" t="s">
        <v>2470</v>
      </c>
      <c r="Q104" t="s">
        <v>2433</v>
      </c>
    </row>
    <row r="105" spans="1:17" x14ac:dyDescent="0.2">
      <c r="A105" s="53">
        <v>105</v>
      </c>
      <c r="B105" s="264" t="s">
        <v>302</v>
      </c>
      <c r="C105" t="s">
        <v>512</v>
      </c>
      <c r="D105" t="s">
        <v>1464</v>
      </c>
      <c r="F105" s="265" t="s">
        <v>563</v>
      </c>
      <c r="M105">
        <v>1</v>
      </c>
      <c r="N105" t="s">
        <v>2222</v>
      </c>
      <c r="O105" t="s">
        <v>2471</v>
      </c>
      <c r="Q105" t="s">
        <v>2047</v>
      </c>
    </row>
    <row r="106" spans="1:17" x14ac:dyDescent="0.2">
      <c r="A106" s="53">
        <v>106</v>
      </c>
      <c r="B106" s="264" t="s">
        <v>302</v>
      </c>
      <c r="C106" t="s">
        <v>512</v>
      </c>
      <c r="D106" t="s">
        <v>1465</v>
      </c>
      <c r="F106" s="265" t="s">
        <v>563</v>
      </c>
      <c r="M106">
        <v>1</v>
      </c>
      <c r="N106" t="s">
        <v>2223</v>
      </c>
      <c r="O106" t="s">
        <v>2472</v>
      </c>
      <c r="Q106" t="s">
        <v>2047</v>
      </c>
    </row>
    <row r="107" spans="1:17" x14ac:dyDescent="0.2">
      <c r="A107" s="53">
        <v>107</v>
      </c>
      <c r="B107" s="264" t="s">
        <v>302</v>
      </c>
      <c r="C107" t="s">
        <v>512</v>
      </c>
      <c r="D107" t="s">
        <v>1466</v>
      </c>
      <c r="F107" s="265" t="s">
        <v>563</v>
      </c>
      <c r="M107">
        <v>1</v>
      </c>
      <c r="N107" t="s">
        <v>2224</v>
      </c>
      <c r="O107" t="s">
        <v>2473</v>
      </c>
      <c r="Q107" t="s">
        <v>2047</v>
      </c>
    </row>
    <row r="108" spans="1:17" x14ac:dyDescent="0.2">
      <c r="A108" s="53">
        <v>108</v>
      </c>
      <c r="B108" s="264" t="s">
        <v>302</v>
      </c>
      <c r="C108" t="s">
        <v>512</v>
      </c>
      <c r="D108" t="s">
        <v>1467</v>
      </c>
      <c r="F108" s="265" t="s">
        <v>563</v>
      </c>
      <c r="M108">
        <v>1</v>
      </c>
      <c r="N108" t="s">
        <v>2225</v>
      </c>
      <c r="O108" t="s">
        <v>2474</v>
      </c>
      <c r="Q108" t="s">
        <v>2047</v>
      </c>
    </row>
    <row r="109" spans="1:17" x14ac:dyDescent="0.2">
      <c r="A109" s="53">
        <v>109</v>
      </c>
      <c r="B109" s="264" t="s">
        <v>302</v>
      </c>
      <c r="C109" t="s">
        <v>512</v>
      </c>
      <c r="D109" t="s">
        <v>1468</v>
      </c>
      <c r="F109" s="265" t="s">
        <v>563</v>
      </c>
      <c r="M109">
        <v>1</v>
      </c>
      <c r="N109" t="s">
        <v>2226</v>
      </c>
      <c r="O109" t="s">
        <v>2475</v>
      </c>
      <c r="Q109" t="s">
        <v>2047</v>
      </c>
    </row>
    <row r="110" spans="1:17" x14ac:dyDescent="0.2">
      <c r="A110" s="53">
        <v>110</v>
      </c>
      <c r="B110" s="264" t="s">
        <v>302</v>
      </c>
      <c r="C110" t="s">
        <v>558</v>
      </c>
      <c r="D110" t="s">
        <v>1469</v>
      </c>
      <c r="F110" s="265" t="s">
        <v>563</v>
      </c>
      <c r="M110">
        <v>1</v>
      </c>
      <c r="N110" t="s">
        <v>1710</v>
      </c>
      <c r="O110" t="s">
        <v>1737</v>
      </c>
      <c r="Q110" t="s">
        <v>2047</v>
      </c>
    </row>
    <row r="111" spans="1:17" x14ac:dyDescent="0.2">
      <c r="A111" s="53">
        <v>111</v>
      </c>
      <c r="B111" s="264" t="s">
        <v>302</v>
      </c>
      <c r="C111" t="s">
        <v>558</v>
      </c>
      <c r="D111" t="s">
        <v>1470</v>
      </c>
      <c r="F111" s="265" t="s">
        <v>563</v>
      </c>
      <c r="M111">
        <v>1</v>
      </c>
      <c r="N111" t="s">
        <v>1593</v>
      </c>
      <c r="O111" t="s">
        <v>1615</v>
      </c>
      <c r="Q111" t="s">
        <v>2047</v>
      </c>
    </row>
    <row r="112" spans="1:17" x14ac:dyDescent="0.2">
      <c r="A112" s="53">
        <v>112</v>
      </c>
      <c r="B112" s="264" t="s">
        <v>302</v>
      </c>
      <c r="C112" t="s">
        <v>558</v>
      </c>
      <c r="D112" t="s">
        <v>1471</v>
      </c>
      <c r="F112" s="265" t="s">
        <v>563</v>
      </c>
      <c r="M112">
        <v>1</v>
      </c>
      <c r="N112" t="s">
        <v>2227</v>
      </c>
      <c r="O112" t="s">
        <v>2476</v>
      </c>
      <c r="Q112" t="s">
        <v>2047</v>
      </c>
    </row>
    <row r="113" spans="1:17" x14ac:dyDescent="0.2">
      <c r="A113" s="53">
        <v>113</v>
      </c>
      <c r="B113" s="264" t="s">
        <v>302</v>
      </c>
      <c r="C113" t="s">
        <v>558</v>
      </c>
      <c r="D113" t="s">
        <v>1472</v>
      </c>
      <c r="F113" s="265" t="s">
        <v>563</v>
      </c>
      <c r="M113">
        <v>1</v>
      </c>
      <c r="N113" t="s">
        <v>2228</v>
      </c>
      <c r="O113" t="s">
        <v>2477</v>
      </c>
      <c r="Q113" t="s">
        <v>2047</v>
      </c>
    </row>
    <row r="114" spans="1:17" x14ac:dyDescent="0.2">
      <c r="A114" s="53">
        <v>114</v>
      </c>
      <c r="B114" s="264" t="s">
        <v>302</v>
      </c>
      <c r="C114" t="s">
        <v>558</v>
      </c>
      <c r="D114" t="s">
        <v>1473</v>
      </c>
      <c r="F114" s="265" t="s">
        <v>563</v>
      </c>
      <c r="M114">
        <v>1</v>
      </c>
      <c r="N114" t="s">
        <v>2229</v>
      </c>
      <c r="O114" t="s">
        <v>2478</v>
      </c>
      <c r="Q114" t="s">
        <v>2047</v>
      </c>
    </row>
    <row r="115" spans="1:17" x14ac:dyDescent="0.2">
      <c r="A115" s="53">
        <v>115</v>
      </c>
      <c r="B115" s="264" t="s">
        <v>302</v>
      </c>
      <c r="C115" t="s">
        <v>558</v>
      </c>
      <c r="D115" t="s">
        <v>1474</v>
      </c>
      <c r="F115" s="265" t="s">
        <v>563</v>
      </c>
      <c r="M115">
        <v>1</v>
      </c>
      <c r="N115" t="s">
        <v>2230</v>
      </c>
      <c r="O115" t="s">
        <v>2479</v>
      </c>
      <c r="Q115" t="s">
        <v>2047</v>
      </c>
    </row>
    <row r="116" spans="1:17" x14ac:dyDescent="0.2">
      <c r="A116" s="53">
        <v>116</v>
      </c>
      <c r="B116" s="264" t="s">
        <v>302</v>
      </c>
      <c r="C116" t="s">
        <v>558</v>
      </c>
      <c r="D116" t="s">
        <v>1475</v>
      </c>
      <c r="F116" s="265" t="s">
        <v>563</v>
      </c>
      <c r="M116">
        <v>1</v>
      </c>
      <c r="N116" t="s">
        <v>2231</v>
      </c>
      <c r="O116" t="s">
        <v>2480</v>
      </c>
      <c r="Q116" t="s">
        <v>2047</v>
      </c>
    </row>
    <row r="117" spans="1:17" x14ac:dyDescent="0.2">
      <c r="A117" s="53">
        <v>117</v>
      </c>
      <c r="B117" s="264" t="s">
        <v>302</v>
      </c>
      <c r="C117" t="s">
        <v>558</v>
      </c>
      <c r="D117" t="s">
        <v>1476</v>
      </c>
      <c r="F117" s="265" t="s">
        <v>563</v>
      </c>
      <c r="M117">
        <v>1</v>
      </c>
      <c r="N117" t="s">
        <v>2232</v>
      </c>
      <c r="O117" t="s">
        <v>2481</v>
      </c>
      <c r="Q117" t="s">
        <v>2047</v>
      </c>
    </row>
    <row r="118" spans="1:17" x14ac:dyDescent="0.2">
      <c r="A118" s="53">
        <v>118</v>
      </c>
      <c r="B118" s="264" t="s">
        <v>302</v>
      </c>
      <c r="C118" t="s">
        <v>558</v>
      </c>
      <c r="D118" t="s">
        <v>1477</v>
      </c>
      <c r="F118" s="265" t="s">
        <v>563</v>
      </c>
      <c r="M118">
        <v>1</v>
      </c>
      <c r="N118" t="s">
        <v>1594</v>
      </c>
      <c r="O118" t="s">
        <v>1616</v>
      </c>
      <c r="Q118" t="s">
        <v>2047</v>
      </c>
    </row>
    <row r="119" spans="1:17" x14ac:dyDescent="0.2">
      <c r="A119" s="53">
        <v>119</v>
      </c>
      <c r="B119" s="264" t="s">
        <v>302</v>
      </c>
      <c r="C119" t="s">
        <v>558</v>
      </c>
      <c r="D119" t="s">
        <v>1478</v>
      </c>
      <c r="F119" s="265" t="s">
        <v>563</v>
      </c>
      <c r="M119">
        <v>1</v>
      </c>
      <c r="N119" t="s">
        <v>1711</v>
      </c>
      <c r="O119" t="s">
        <v>1738</v>
      </c>
      <c r="Q119" t="s">
        <v>2047</v>
      </c>
    </row>
    <row r="120" spans="1:17" x14ac:dyDescent="0.2">
      <c r="A120" s="53">
        <v>120</v>
      </c>
      <c r="B120" s="264" t="s">
        <v>302</v>
      </c>
      <c r="C120" t="s">
        <v>558</v>
      </c>
      <c r="D120" t="s">
        <v>1479</v>
      </c>
      <c r="F120" s="265" t="s">
        <v>563</v>
      </c>
      <c r="M120">
        <v>1</v>
      </c>
      <c r="N120" t="s">
        <v>2233</v>
      </c>
      <c r="O120" t="s">
        <v>2482</v>
      </c>
      <c r="Q120" t="s">
        <v>2047</v>
      </c>
    </row>
    <row r="121" spans="1:17" x14ac:dyDescent="0.2">
      <c r="A121" s="53">
        <v>121</v>
      </c>
      <c r="B121" s="264" t="s">
        <v>302</v>
      </c>
      <c r="C121" t="s">
        <v>558</v>
      </c>
      <c r="D121" t="s">
        <v>1480</v>
      </c>
      <c r="F121" s="265" t="s">
        <v>563</v>
      </c>
      <c r="M121">
        <v>1</v>
      </c>
      <c r="N121" t="s">
        <v>1595</v>
      </c>
      <c r="O121" t="s">
        <v>1617</v>
      </c>
      <c r="Q121" t="s">
        <v>2047</v>
      </c>
    </row>
    <row r="122" spans="1:17" x14ac:dyDescent="0.2">
      <c r="A122" s="53">
        <v>122</v>
      </c>
      <c r="B122" s="264" t="s">
        <v>302</v>
      </c>
      <c r="C122" t="s">
        <v>558</v>
      </c>
      <c r="D122" t="s">
        <v>1481</v>
      </c>
      <c r="F122" s="265" t="s">
        <v>563</v>
      </c>
      <c r="M122">
        <v>1</v>
      </c>
      <c r="N122" t="s">
        <v>1795</v>
      </c>
      <c r="O122" t="s">
        <v>1796</v>
      </c>
      <c r="Q122" t="s">
        <v>2047</v>
      </c>
    </row>
    <row r="123" spans="1:17" x14ac:dyDescent="0.2">
      <c r="A123" s="53">
        <v>123</v>
      </c>
      <c r="B123" s="264" t="s">
        <v>302</v>
      </c>
      <c r="C123" t="s">
        <v>558</v>
      </c>
      <c r="D123" t="s">
        <v>2084</v>
      </c>
      <c r="F123" s="265" t="s">
        <v>563</v>
      </c>
      <c r="M123">
        <v>1</v>
      </c>
      <c r="N123" t="s">
        <v>1712</v>
      </c>
      <c r="O123" t="s">
        <v>1739</v>
      </c>
      <c r="Q123" t="s">
        <v>2047</v>
      </c>
    </row>
    <row r="124" spans="1:17" x14ac:dyDescent="0.2">
      <c r="A124" s="53">
        <v>124</v>
      </c>
      <c r="B124" s="264" t="s">
        <v>302</v>
      </c>
      <c r="C124" t="s">
        <v>558</v>
      </c>
      <c r="D124" t="s">
        <v>1482</v>
      </c>
      <c r="F124" s="265" t="s">
        <v>563</v>
      </c>
      <c r="M124">
        <v>1</v>
      </c>
      <c r="N124" t="s">
        <v>2234</v>
      </c>
      <c r="O124" t="s">
        <v>2483</v>
      </c>
      <c r="Q124" t="s">
        <v>2047</v>
      </c>
    </row>
    <row r="125" spans="1:17" x14ac:dyDescent="0.2">
      <c r="A125" s="53">
        <v>125</v>
      </c>
      <c r="B125" s="264" t="s">
        <v>302</v>
      </c>
      <c r="C125" t="s">
        <v>558</v>
      </c>
      <c r="D125" t="s">
        <v>1483</v>
      </c>
      <c r="F125" s="265" t="s">
        <v>563</v>
      </c>
      <c r="M125">
        <v>1</v>
      </c>
      <c r="N125" t="s">
        <v>2235</v>
      </c>
      <c r="O125" t="s">
        <v>2484</v>
      </c>
      <c r="Q125" t="s">
        <v>2047</v>
      </c>
    </row>
    <row r="126" spans="1:17" x14ac:dyDescent="0.2">
      <c r="A126" s="53">
        <v>126</v>
      </c>
      <c r="B126" s="264" t="s">
        <v>302</v>
      </c>
      <c r="C126" t="s">
        <v>558</v>
      </c>
      <c r="D126" t="s">
        <v>1484</v>
      </c>
      <c r="F126" s="265" t="s">
        <v>563</v>
      </c>
      <c r="M126">
        <v>1</v>
      </c>
      <c r="N126" t="s">
        <v>2236</v>
      </c>
      <c r="O126" t="s">
        <v>2485</v>
      </c>
      <c r="Q126" t="s">
        <v>2047</v>
      </c>
    </row>
    <row r="127" spans="1:17" x14ac:dyDescent="0.2">
      <c r="A127" s="53">
        <v>127</v>
      </c>
      <c r="B127" s="264" t="s">
        <v>302</v>
      </c>
      <c r="C127" t="s">
        <v>558</v>
      </c>
      <c r="D127" t="s">
        <v>1485</v>
      </c>
      <c r="F127" s="265" t="s">
        <v>563</v>
      </c>
      <c r="M127">
        <v>1</v>
      </c>
      <c r="N127" t="s">
        <v>2237</v>
      </c>
      <c r="O127" t="s">
        <v>2486</v>
      </c>
      <c r="Q127" t="s">
        <v>2047</v>
      </c>
    </row>
    <row r="128" spans="1:17" x14ac:dyDescent="0.2">
      <c r="A128" s="53">
        <v>128</v>
      </c>
      <c r="B128" s="264" t="s">
        <v>302</v>
      </c>
      <c r="C128" t="s">
        <v>558</v>
      </c>
      <c r="D128" t="s">
        <v>1486</v>
      </c>
      <c r="F128" s="265" t="s">
        <v>563</v>
      </c>
      <c r="M128">
        <v>1</v>
      </c>
      <c r="N128" t="s">
        <v>2238</v>
      </c>
      <c r="O128" t="s">
        <v>2487</v>
      </c>
      <c r="Q128" t="s">
        <v>2047</v>
      </c>
    </row>
    <row r="129" spans="1:17" x14ac:dyDescent="0.2">
      <c r="A129" s="53">
        <v>129</v>
      </c>
      <c r="B129" s="264" t="s">
        <v>302</v>
      </c>
      <c r="C129" t="s">
        <v>558</v>
      </c>
      <c r="D129" t="s">
        <v>1487</v>
      </c>
      <c r="F129" s="265" t="s">
        <v>563</v>
      </c>
      <c r="M129">
        <v>1</v>
      </c>
      <c r="N129" t="s">
        <v>2239</v>
      </c>
      <c r="O129" t="s">
        <v>2488</v>
      </c>
      <c r="Q129" t="s">
        <v>2047</v>
      </c>
    </row>
    <row r="130" spans="1:17" x14ac:dyDescent="0.2">
      <c r="A130" s="53">
        <v>130</v>
      </c>
      <c r="B130" s="264" t="s">
        <v>302</v>
      </c>
      <c r="C130" t="s">
        <v>558</v>
      </c>
      <c r="D130" t="s">
        <v>1488</v>
      </c>
      <c r="F130" s="265" t="s">
        <v>563</v>
      </c>
      <c r="M130">
        <v>1</v>
      </c>
      <c r="N130" t="s">
        <v>2240</v>
      </c>
      <c r="O130" t="s">
        <v>2489</v>
      </c>
      <c r="Q130" t="s">
        <v>2047</v>
      </c>
    </row>
    <row r="131" spans="1:17" x14ac:dyDescent="0.2">
      <c r="A131" s="53">
        <v>131</v>
      </c>
      <c r="B131" s="264" t="s">
        <v>302</v>
      </c>
      <c r="C131" t="s">
        <v>558</v>
      </c>
      <c r="D131" t="s">
        <v>1489</v>
      </c>
      <c r="F131" s="265" t="s">
        <v>563</v>
      </c>
      <c r="M131">
        <v>1</v>
      </c>
      <c r="N131" t="s">
        <v>1713</v>
      </c>
      <c r="O131" t="s">
        <v>1740</v>
      </c>
      <c r="Q131" t="s">
        <v>2047</v>
      </c>
    </row>
    <row r="132" spans="1:17" x14ac:dyDescent="0.2">
      <c r="A132" s="53">
        <v>132</v>
      </c>
      <c r="B132" s="264" t="s">
        <v>302</v>
      </c>
      <c r="C132" t="s">
        <v>558</v>
      </c>
      <c r="D132" t="s">
        <v>2085</v>
      </c>
      <c r="F132" s="265" t="s">
        <v>563</v>
      </c>
      <c r="M132">
        <v>1</v>
      </c>
      <c r="N132" t="s">
        <v>2241</v>
      </c>
      <c r="O132" t="s">
        <v>2490</v>
      </c>
      <c r="Q132" t="s">
        <v>2047</v>
      </c>
    </row>
    <row r="133" spans="1:17" x14ac:dyDescent="0.2">
      <c r="A133" s="53">
        <v>133</v>
      </c>
      <c r="B133" s="264" t="s">
        <v>302</v>
      </c>
      <c r="C133" t="s">
        <v>558</v>
      </c>
      <c r="D133" t="s">
        <v>1797</v>
      </c>
      <c r="F133" s="265" t="s">
        <v>563</v>
      </c>
      <c r="M133">
        <v>1</v>
      </c>
      <c r="N133" t="s">
        <v>1714</v>
      </c>
      <c r="O133" t="s">
        <v>1741</v>
      </c>
      <c r="Q133" t="s">
        <v>2047</v>
      </c>
    </row>
    <row r="134" spans="1:17" x14ac:dyDescent="0.2">
      <c r="A134" s="53">
        <v>134</v>
      </c>
      <c r="B134" s="264" t="s">
        <v>302</v>
      </c>
      <c r="C134" t="s">
        <v>558</v>
      </c>
      <c r="D134" t="s">
        <v>1699</v>
      </c>
      <c r="F134" s="265" t="s">
        <v>563</v>
      </c>
      <c r="M134">
        <v>1</v>
      </c>
      <c r="N134" t="s">
        <v>2242</v>
      </c>
      <c r="O134" t="s">
        <v>2491</v>
      </c>
      <c r="Q134" t="s">
        <v>2047</v>
      </c>
    </row>
    <row r="135" spans="1:17" x14ac:dyDescent="0.2">
      <c r="A135" s="53">
        <v>135</v>
      </c>
      <c r="B135" s="264" t="s">
        <v>302</v>
      </c>
      <c r="C135" t="s">
        <v>558</v>
      </c>
      <c r="D135" t="s">
        <v>2086</v>
      </c>
      <c r="F135" s="265" t="s">
        <v>563</v>
      </c>
      <c r="M135">
        <v>1</v>
      </c>
      <c r="N135" t="s">
        <v>1715</v>
      </c>
      <c r="O135" t="s">
        <v>1742</v>
      </c>
      <c r="Q135" t="s">
        <v>2047</v>
      </c>
    </row>
    <row r="136" spans="1:17" x14ac:dyDescent="0.2">
      <c r="A136" s="53">
        <v>136</v>
      </c>
      <c r="B136" s="264" t="s">
        <v>302</v>
      </c>
      <c r="C136" t="s">
        <v>558</v>
      </c>
      <c r="D136" t="s">
        <v>2087</v>
      </c>
      <c r="F136" s="265" t="s">
        <v>563</v>
      </c>
      <c r="M136">
        <v>1</v>
      </c>
      <c r="N136" t="s">
        <v>2243</v>
      </c>
      <c r="O136" t="s">
        <v>2492</v>
      </c>
      <c r="Q136" t="s">
        <v>2047</v>
      </c>
    </row>
    <row r="137" spans="1:17" x14ac:dyDescent="0.2">
      <c r="A137" s="53">
        <v>137</v>
      </c>
      <c r="B137" s="264" t="s">
        <v>302</v>
      </c>
      <c r="C137" t="s">
        <v>558</v>
      </c>
      <c r="D137" t="s">
        <v>2088</v>
      </c>
      <c r="F137" s="265" t="s">
        <v>563</v>
      </c>
      <c r="M137">
        <v>1</v>
      </c>
      <c r="N137" t="s">
        <v>2244</v>
      </c>
      <c r="O137" t="s">
        <v>2493</v>
      </c>
      <c r="Q137" t="s">
        <v>2047</v>
      </c>
    </row>
    <row r="138" spans="1:17" x14ac:dyDescent="0.2">
      <c r="A138" s="53">
        <v>138</v>
      </c>
      <c r="B138" s="264" t="s">
        <v>302</v>
      </c>
      <c r="C138" t="s">
        <v>558</v>
      </c>
      <c r="D138" t="s">
        <v>2089</v>
      </c>
      <c r="F138" s="265" t="s">
        <v>563</v>
      </c>
      <c r="M138">
        <v>1</v>
      </c>
      <c r="N138" t="s">
        <v>2245</v>
      </c>
      <c r="O138" t="s">
        <v>2494</v>
      </c>
      <c r="Q138" t="s">
        <v>2047</v>
      </c>
    </row>
    <row r="139" spans="1:17" x14ac:dyDescent="0.2">
      <c r="A139" s="53">
        <v>139</v>
      </c>
      <c r="B139" s="264" t="s">
        <v>302</v>
      </c>
      <c r="C139" t="s">
        <v>558</v>
      </c>
      <c r="D139" t="s">
        <v>2090</v>
      </c>
      <c r="F139" s="265" t="s">
        <v>563</v>
      </c>
      <c r="M139">
        <v>1</v>
      </c>
      <c r="N139" t="s">
        <v>2246</v>
      </c>
      <c r="O139" t="s">
        <v>2495</v>
      </c>
      <c r="Q139" t="s">
        <v>2047</v>
      </c>
    </row>
    <row r="140" spans="1:17" x14ac:dyDescent="0.2">
      <c r="A140" s="53">
        <v>140</v>
      </c>
      <c r="B140" s="264" t="s">
        <v>302</v>
      </c>
      <c r="C140" t="s">
        <v>558</v>
      </c>
      <c r="D140" t="s">
        <v>2091</v>
      </c>
      <c r="F140" s="265" t="s">
        <v>563</v>
      </c>
      <c r="M140">
        <v>1</v>
      </c>
      <c r="N140" t="s">
        <v>2247</v>
      </c>
      <c r="O140" t="s">
        <v>2496</v>
      </c>
      <c r="Q140" t="s">
        <v>2047</v>
      </c>
    </row>
    <row r="141" spans="1:17" x14ac:dyDescent="0.2">
      <c r="A141" s="53">
        <v>141</v>
      </c>
      <c r="B141" s="264" t="s">
        <v>302</v>
      </c>
      <c r="C141" t="s">
        <v>558</v>
      </c>
      <c r="D141" t="s">
        <v>2092</v>
      </c>
      <c r="F141" s="265" t="s">
        <v>563</v>
      </c>
      <c r="M141">
        <v>1</v>
      </c>
      <c r="N141" t="s">
        <v>2248</v>
      </c>
      <c r="O141" t="s">
        <v>2497</v>
      </c>
      <c r="Q141" t="s">
        <v>2047</v>
      </c>
    </row>
    <row r="142" spans="1:17" x14ac:dyDescent="0.2">
      <c r="A142" s="53">
        <v>142</v>
      </c>
      <c r="B142" s="264" t="s">
        <v>302</v>
      </c>
      <c r="C142" t="s">
        <v>558</v>
      </c>
      <c r="D142" t="s">
        <v>2093</v>
      </c>
      <c r="F142" s="265" t="s">
        <v>563</v>
      </c>
      <c r="M142">
        <v>1</v>
      </c>
      <c r="N142" t="s">
        <v>2249</v>
      </c>
      <c r="O142" t="s">
        <v>2498</v>
      </c>
      <c r="Q142" t="s">
        <v>2047</v>
      </c>
    </row>
    <row r="143" spans="1:17" x14ac:dyDescent="0.2">
      <c r="A143" s="53">
        <v>143</v>
      </c>
      <c r="B143" s="264" t="s">
        <v>302</v>
      </c>
      <c r="C143" t="s">
        <v>558</v>
      </c>
      <c r="D143" t="s">
        <v>2094</v>
      </c>
      <c r="F143" s="265" t="s">
        <v>563</v>
      </c>
      <c r="M143">
        <v>1</v>
      </c>
      <c r="N143" t="s">
        <v>2250</v>
      </c>
      <c r="O143" t="s">
        <v>2499</v>
      </c>
      <c r="Q143" t="s">
        <v>2047</v>
      </c>
    </row>
    <row r="144" spans="1:17" x14ac:dyDescent="0.2">
      <c r="A144" s="53">
        <v>144</v>
      </c>
      <c r="B144" s="264" t="s">
        <v>302</v>
      </c>
      <c r="C144" t="s">
        <v>558</v>
      </c>
      <c r="D144" t="s">
        <v>2095</v>
      </c>
      <c r="F144" s="265" t="s">
        <v>563</v>
      </c>
      <c r="M144">
        <v>1</v>
      </c>
      <c r="N144" t="s">
        <v>2251</v>
      </c>
      <c r="O144" t="s">
        <v>2500</v>
      </c>
      <c r="Q144" t="s">
        <v>2047</v>
      </c>
    </row>
    <row r="145" spans="1:17" x14ac:dyDescent="0.2">
      <c r="A145" s="53">
        <v>145</v>
      </c>
      <c r="B145" s="264" t="s">
        <v>302</v>
      </c>
      <c r="C145" t="s">
        <v>558</v>
      </c>
      <c r="D145" t="s">
        <v>2096</v>
      </c>
      <c r="F145" s="265" t="s">
        <v>563</v>
      </c>
      <c r="M145">
        <v>1</v>
      </c>
      <c r="N145" t="s">
        <v>2252</v>
      </c>
      <c r="O145" t="s">
        <v>2501</v>
      </c>
      <c r="Q145" t="s">
        <v>2047</v>
      </c>
    </row>
    <row r="146" spans="1:17" x14ac:dyDescent="0.2">
      <c r="A146" s="53">
        <v>146</v>
      </c>
      <c r="B146" s="264" t="s">
        <v>302</v>
      </c>
      <c r="C146" t="s">
        <v>558</v>
      </c>
      <c r="D146" t="s">
        <v>2097</v>
      </c>
      <c r="F146" s="265" t="s">
        <v>563</v>
      </c>
      <c r="M146">
        <v>1</v>
      </c>
      <c r="N146" t="s">
        <v>2253</v>
      </c>
      <c r="O146" t="s">
        <v>2502</v>
      </c>
      <c r="Q146" t="s">
        <v>2047</v>
      </c>
    </row>
    <row r="147" spans="1:17" x14ac:dyDescent="0.2">
      <c r="A147" s="53">
        <v>147</v>
      </c>
      <c r="B147" s="264" t="s">
        <v>302</v>
      </c>
      <c r="C147" t="s">
        <v>558</v>
      </c>
      <c r="D147" t="s">
        <v>2098</v>
      </c>
      <c r="F147" s="265" t="s">
        <v>563</v>
      </c>
      <c r="M147">
        <v>1</v>
      </c>
      <c r="N147" t="s">
        <v>2254</v>
      </c>
      <c r="O147" t="s">
        <v>2503</v>
      </c>
      <c r="Q147" t="s">
        <v>2047</v>
      </c>
    </row>
    <row r="148" spans="1:17" x14ac:dyDescent="0.2">
      <c r="A148" s="53">
        <v>148</v>
      </c>
      <c r="B148" s="264" t="s">
        <v>302</v>
      </c>
      <c r="C148" t="s">
        <v>558</v>
      </c>
      <c r="D148" t="s">
        <v>2099</v>
      </c>
      <c r="F148" s="265" t="s">
        <v>563</v>
      </c>
      <c r="M148">
        <v>1</v>
      </c>
      <c r="N148" t="s">
        <v>2255</v>
      </c>
      <c r="O148" t="s">
        <v>2504</v>
      </c>
      <c r="Q148" t="s">
        <v>2047</v>
      </c>
    </row>
    <row r="149" spans="1:17" x14ac:dyDescent="0.2">
      <c r="A149" s="53">
        <v>149</v>
      </c>
      <c r="B149" s="264" t="s">
        <v>302</v>
      </c>
      <c r="C149" t="s">
        <v>558</v>
      </c>
      <c r="D149" t="s">
        <v>2100</v>
      </c>
      <c r="F149" s="265" t="s">
        <v>563</v>
      </c>
      <c r="M149">
        <v>1</v>
      </c>
      <c r="N149" t="s">
        <v>2256</v>
      </c>
      <c r="O149" t="s">
        <v>2505</v>
      </c>
      <c r="Q149" t="s">
        <v>2047</v>
      </c>
    </row>
    <row r="150" spans="1:17" x14ac:dyDescent="0.2">
      <c r="A150" s="53">
        <v>150</v>
      </c>
      <c r="B150" s="264" t="s">
        <v>302</v>
      </c>
      <c r="C150" t="s">
        <v>558</v>
      </c>
      <c r="D150" t="s">
        <v>1490</v>
      </c>
      <c r="F150" s="265" t="s">
        <v>563</v>
      </c>
      <c r="M150">
        <v>1</v>
      </c>
      <c r="N150" t="s">
        <v>2257</v>
      </c>
      <c r="O150" t="s">
        <v>2506</v>
      </c>
      <c r="Q150" t="s">
        <v>2047</v>
      </c>
    </row>
    <row r="151" spans="1:17" x14ac:dyDescent="0.2">
      <c r="A151" s="53">
        <v>151</v>
      </c>
      <c r="B151" s="264" t="s">
        <v>302</v>
      </c>
      <c r="C151" t="s">
        <v>558</v>
      </c>
      <c r="D151" t="s">
        <v>1491</v>
      </c>
      <c r="F151" s="265" t="s">
        <v>563</v>
      </c>
      <c r="M151">
        <v>1</v>
      </c>
      <c r="N151" t="s">
        <v>2258</v>
      </c>
      <c r="O151" t="s">
        <v>2507</v>
      </c>
      <c r="Q151" t="s">
        <v>2047</v>
      </c>
    </row>
    <row r="152" spans="1:17" x14ac:dyDescent="0.2">
      <c r="A152" s="53">
        <v>152</v>
      </c>
      <c r="B152" s="264" t="s">
        <v>302</v>
      </c>
      <c r="C152" t="s">
        <v>558</v>
      </c>
      <c r="D152" t="s">
        <v>1492</v>
      </c>
      <c r="F152" s="265" t="s">
        <v>563</v>
      </c>
      <c r="M152">
        <v>1</v>
      </c>
      <c r="N152" t="s">
        <v>2259</v>
      </c>
      <c r="O152" t="s">
        <v>2508</v>
      </c>
      <c r="Q152" t="s">
        <v>2047</v>
      </c>
    </row>
    <row r="153" spans="1:17" x14ac:dyDescent="0.2">
      <c r="A153" s="53">
        <v>153</v>
      </c>
      <c r="B153" s="264" t="s">
        <v>302</v>
      </c>
      <c r="C153" t="s">
        <v>558</v>
      </c>
      <c r="D153" t="s">
        <v>1493</v>
      </c>
      <c r="F153" s="265" t="s">
        <v>563</v>
      </c>
      <c r="M153">
        <v>1</v>
      </c>
      <c r="N153" t="s">
        <v>2260</v>
      </c>
      <c r="O153" t="s">
        <v>2509</v>
      </c>
      <c r="Q153" t="s">
        <v>2047</v>
      </c>
    </row>
    <row r="154" spans="1:17" x14ac:dyDescent="0.2">
      <c r="A154" s="53">
        <v>154</v>
      </c>
      <c r="B154" s="264" t="s">
        <v>302</v>
      </c>
      <c r="C154" t="s">
        <v>558</v>
      </c>
      <c r="D154" t="s">
        <v>1494</v>
      </c>
      <c r="F154" s="265" t="s">
        <v>563</v>
      </c>
      <c r="M154">
        <v>1</v>
      </c>
      <c r="N154" t="s">
        <v>2261</v>
      </c>
      <c r="O154" t="s">
        <v>2510</v>
      </c>
      <c r="Q154" t="s">
        <v>2047</v>
      </c>
    </row>
    <row r="155" spans="1:17" x14ac:dyDescent="0.2">
      <c r="A155" s="53">
        <v>155</v>
      </c>
      <c r="B155" s="264" t="s">
        <v>302</v>
      </c>
      <c r="C155" t="s">
        <v>558</v>
      </c>
      <c r="D155" t="s">
        <v>1495</v>
      </c>
      <c r="F155" s="265" t="s">
        <v>563</v>
      </c>
      <c r="M155">
        <v>1</v>
      </c>
      <c r="N155" t="s">
        <v>2262</v>
      </c>
      <c r="O155" t="s">
        <v>2511</v>
      </c>
      <c r="Q155" t="s">
        <v>2047</v>
      </c>
    </row>
    <row r="156" spans="1:17" x14ac:dyDescent="0.2">
      <c r="A156" s="53">
        <v>156</v>
      </c>
      <c r="B156" s="264" t="s">
        <v>302</v>
      </c>
      <c r="C156" t="s">
        <v>558</v>
      </c>
      <c r="D156" t="s">
        <v>1496</v>
      </c>
      <c r="F156" s="265" t="s">
        <v>563</v>
      </c>
      <c r="M156">
        <v>1</v>
      </c>
      <c r="N156" t="s">
        <v>2263</v>
      </c>
      <c r="O156" t="s">
        <v>2512</v>
      </c>
      <c r="Q156" t="s">
        <v>2047</v>
      </c>
    </row>
    <row r="157" spans="1:17" x14ac:dyDescent="0.2">
      <c r="A157" s="53">
        <v>157</v>
      </c>
      <c r="B157" s="264" t="s">
        <v>302</v>
      </c>
      <c r="C157" t="s">
        <v>558</v>
      </c>
      <c r="D157" t="s">
        <v>1497</v>
      </c>
      <c r="F157" s="265" t="s">
        <v>563</v>
      </c>
      <c r="M157">
        <v>1</v>
      </c>
      <c r="N157" t="s">
        <v>2264</v>
      </c>
      <c r="O157" t="s">
        <v>2513</v>
      </c>
      <c r="Q157" t="s">
        <v>2047</v>
      </c>
    </row>
    <row r="158" spans="1:17" x14ac:dyDescent="0.2">
      <c r="A158" s="53">
        <v>158</v>
      </c>
      <c r="B158" s="264" t="s">
        <v>302</v>
      </c>
      <c r="C158" t="s">
        <v>558</v>
      </c>
      <c r="D158" t="s">
        <v>1498</v>
      </c>
      <c r="F158" s="265" t="s">
        <v>563</v>
      </c>
      <c r="M158">
        <v>1</v>
      </c>
      <c r="N158" t="s">
        <v>2265</v>
      </c>
      <c r="O158" t="s">
        <v>2514</v>
      </c>
      <c r="Q158" t="s">
        <v>2047</v>
      </c>
    </row>
    <row r="159" spans="1:17" x14ac:dyDescent="0.2">
      <c r="A159" s="53">
        <v>159</v>
      </c>
      <c r="B159" s="264" t="s">
        <v>302</v>
      </c>
      <c r="C159" t="s">
        <v>558</v>
      </c>
      <c r="D159" t="s">
        <v>1499</v>
      </c>
      <c r="F159" s="265" t="s">
        <v>563</v>
      </c>
      <c r="M159">
        <v>1</v>
      </c>
      <c r="N159" t="s">
        <v>2266</v>
      </c>
      <c r="O159" t="s">
        <v>2515</v>
      </c>
      <c r="Q159" t="s">
        <v>2047</v>
      </c>
    </row>
    <row r="160" spans="1:17" x14ac:dyDescent="0.2">
      <c r="A160" s="53">
        <v>160</v>
      </c>
      <c r="B160" s="264" t="s">
        <v>302</v>
      </c>
      <c r="C160" t="s">
        <v>558</v>
      </c>
      <c r="D160" t="s">
        <v>1500</v>
      </c>
      <c r="F160" s="265" t="s">
        <v>563</v>
      </c>
      <c r="M160">
        <v>1</v>
      </c>
      <c r="N160" t="s">
        <v>2267</v>
      </c>
      <c r="O160" t="s">
        <v>2516</v>
      </c>
      <c r="Q160" t="s">
        <v>2047</v>
      </c>
    </row>
    <row r="161" spans="1:17" x14ac:dyDescent="0.2">
      <c r="A161" s="53">
        <v>161</v>
      </c>
      <c r="B161" s="264" t="s">
        <v>302</v>
      </c>
      <c r="C161" t="s">
        <v>558</v>
      </c>
      <c r="D161" t="s">
        <v>1501</v>
      </c>
      <c r="F161" s="265" t="s">
        <v>563</v>
      </c>
      <c r="M161">
        <v>1</v>
      </c>
      <c r="N161" t="s">
        <v>2268</v>
      </c>
      <c r="O161" t="s">
        <v>2517</v>
      </c>
      <c r="Q161" t="s">
        <v>2047</v>
      </c>
    </row>
    <row r="162" spans="1:17" x14ac:dyDescent="0.2">
      <c r="A162" s="53">
        <v>162</v>
      </c>
      <c r="B162" s="264" t="s">
        <v>302</v>
      </c>
      <c r="C162" t="s">
        <v>558</v>
      </c>
      <c r="D162" t="s">
        <v>1502</v>
      </c>
      <c r="F162" s="265" t="s">
        <v>563</v>
      </c>
      <c r="M162">
        <v>1</v>
      </c>
      <c r="N162" t="s">
        <v>2269</v>
      </c>
      <c r="O162" t="s">
        <v>1618</v>
      </c>
      <c r="Q162" t="s">
        <v>2047</v>
      </c>
    </row>
    <row r="163" spans="1:17" x14ac:dyDescent="0.2">
      <c r="A163" s="53">
        <v>163</v>
      </c>
      <c r="B163" s="264" t="s">
        <v>302</v>
      </c>
      <c r="C163" t="s">
        <v>558</v>
      </c>
      <c r="D163" t="s">
        <v>1503</v>
      </c>
      <c r="F163" s="265" t="s">
        <v>563</v>
      </c>
      <c r="M163">
        <v>1</v>
      </c>
      <c r="N163" t="s">
        <v>2270</v>
      </c>
      <c r="O163" t="s">
        <v>2518</v>
      </c>
      <c r="Q163" t="s">
        <v>2047</v>
      </c>
    </row>
    <row r="164" spans="1:17" x14ac:dyDescent="0.2">
      <c r="A164" s="53">
        <v>164</v>
      </c>
      <c r="B164" s="264" t="s">
        <v>302</v>
      </c>
      <c r="C164" t="s">
        <v>558</v>
      </c>
      <c r="D164" t="s">
        <v>1504</v>
      </c>
      <c r="F164" s="265" t="s">
        <v>563</v>
      </c>
      <c r="M164">
        <v>1</v>
      </c>
      <c r="N164" t="s">
        <v>2271</v>
      </c>
      <c r="O164" t="s">
        <v>2519</v>
      </c>
      <c r="Q164" t="s">
        <v>2047</v>
      </c>
    </row>
    <row r="165" spans="1:17" x14ac:dyDescent="0.2">
      <c r="A165" s="53">
        <v>165</v>
      </c>
      <c r="B165" s="264" t="s">
        <v>302</v>
      </c>
      <c r="C165" t="s">
        <v>558</v>
      </c>
      <c r="D165" t="s">
        <v>1505</v>
      </c>
      <c r="F165" s="265" t="s">
        <v>563</v>
      </c>
      <c r="M165">
        <v>1</v>
      </c>
      <c r="N165" t="s">
        <v>1596</v>
      </c>
      <c r="O165" t="s">
        <v>1619</v>
      </c>
      <c r="Q165" t="s">
        <v>2047</v>
      </c>
    </row>
    <row r="166" spans="1:17" x14ac:dyDescent="0.2">
      <c r="A166" s="53">
        <v>166</v>
      </c>
      <c r="B166" s="264" t="s">
        <v>302</v>
      </c>
      <c r="C166" t="s">
        <v>558</v>
      </c>
      <c r="D166" t="s">
        <v>1506</v>
      </c>
      <c r="F166" s="265" t="s">
        <v>563</v>
      </c>
      <c r="M166">
        <v>1</v>
      </c>
      <c r="N166" t="s">
        <v>2272</v>
      </c>
      <c r="O166" t="s">
        <v>2520</v>
      </c>
      <c r="Q166" t="s">
        <v>2047</v>
      </c>
    </row>
    <row r="167" spans="1:17" x14ac:dyDescent="0.2">
      <c r="A167" s="53">
        <v>167</v>
      </c>
      <c r="B167" s="264" t="s">
        <v>302</v>
      </c>
      <c r="C167" t="s">
        <v>558</v>
      </c>
      <c r="D167" t="s">
        <v>1507</v>
      </c>
      <c r="F167" s="265" t="s">
        <v>563</v>
      </c>
      <c r="M167">
        <v>1</v>
      </c>
      <c r="N167" t="s">
        <v>2273</v>
      </c>
      <c r="O167" t="s">
        <v>2521</v>
      </c>
      <c r="Q167" t="s">
        <v>2047</v>
      </c>
    </row>
    <row r="168" spans="1:17" x14ac:dyDescent="0.2">
      <c r="A168" s="53">
        <v>168</v>
      </c>
      <c r="B168" s="264" t="s">
        <v>302</v>
      </c>
      <c r="C168" t="s">
        <v>558</v>
      </c>
      <c r="D168" t="s">
        <v>1508</v>
      </c>
      <c r="F168" s="265" t="s">
        <v>563</v>
      </c>
      <c r="M168">
        <v>1</v>
      </c>
      <c r="N168" t="s">
        <v>2274</v>
      </c>
      <c r="O168" t="s">
        <v>2522</v>
      </c>
      <c r="Q168" t="s">
        <v>2047</v>
      </c>
    </row>
    <row r="169" spans="1:17" x14ac:dyDescent="0.2">
      <c r="A169" s="53">
        <v>169</v>
      </c>
      <c r="B169" s="264" t="s">
        <v>302</v>
      </c>
      <c r="C169" t="s">
        <v>558</v>
      </c>
      <c r="D169" t="s">
        <v>1509</v>
      </c>
      <c r="F169" s="265" t="s">
        <v>563</v>
      </c>
      <c r="M169">
        <v>1</v>
      </c>
      <c r="N169" t="s">
        <v>2275</v>
      </c>
      <c r="O169" t="s">
        <v>2523</v>
      </c>
      <c r="Q169" t="s">
        <v>2047</v>
      </c>
    </row>
    <row r="170" spans="1:17" x14ac:dyDescent="0.2">
      <c r="A170" s="53">
        <v>170</v>
      </c>
      <c r="B170" s="264" t="s">
        <v>302</v>
      </c>
      <c r="C170" t="s">
        <v>558</v>
      </c>
      <c r="D170" t="s">
        <v>1510</v>
      </c>
      <c r="F170" s="265" t="s">
        <v>563</v>
      </c>
      <c r="M170">
        <v>1</v>
      </c>
      <c r="N170" t="s">
        <v>2276</v>
      </c>
      <c r="O170" t="s">
        <v>2524</v>
      </c>
      <c r="Q170" t="s">
        <v>2047</v>
      </c>
    </row>
    <row r="171" spans="1:17" x14ac:dyDescent="0.2">
      <c r="A171" s="53">
        <v>171</v>
      </c>
      <c r="B171" s="264" t="s">
        <v>302</v>
      </c>
      <c r="C171" t="s">
        <v>558</v>
      </c>
      <c r="D171" t="s">
        <v>1511</v>
      </c>
      <c r="F171" s="265" t="s">
        <v>563</v>
      </c>
      <c r="M171">
        <v>1</v>
      </c>
      <c r="N171" t="s">
        <v>1597</v>
      </c>
      <c r="O171" t="s">
        <v>1620</v>
      </c>
      <c r="Q171" t="s">
        <v>2047</v>
      </c>
    </row>
    <row r="172" spans="1:17" x14ac:dyDescent="0.2">
      <c r="A172" s="53">
        <v>172</v>
      </c>
      <c r="B172" s="264" t="s">
        <v>302</v>
      </c>
      <c r="C172" t="s">
        <v>558</v>
      </c>
      <c r="D172" t="s">
        <v>1512</v>
      </c>
      <c r="F172" s="265" t="s">
        <v>563</v>
      </c>
      <c r="M172">
        <v>1</v>
      </c>
      <c r="N172" t="s">
        <v>2277</v>
      </c>
      <c r="O172" t="s">
        <v>2525</v>
      </c>
      <c r="Q172" t="s">
        <v>2047</v>
      </c>
    </row>
    <row r="173" spans="1:17" x14ac:dyDescent="0.2">
      <c r="A173" s="53">
        <v>173</v>
      </c>
      <c r="B173" s="264" t="s">
        <v>302</v>
      </c>
      <c r="C173" t="s">
        <v>558</v>
      </c>
      <c r="D173" t="s">
        <v>1513</v>
      </c>
      <c r="F173" s="265" t="s">
        <v>563</v>
      </c>
      <c r="M173">
        <v>1</v>
      </c>
      <c r="N173" t="s">
        <v>2278</v>
      </c>
      <c r="O173" t="s">
        <v>2526</v>
      </c>
      <c r="Q173" t="s">
        <v>2047</v>
      </c>
    </row>
    <row r="174" spans="1:17" x14ac:dyDescent="0.2">
      <c r="A174" s="53">
        <v>174</v>
      </c>
      <c r="B174" s="264" t="s">
        <v>302</v>
      </c>
      <c r="C174" t="s">
        <v>558</v>
      </c>
      <c r="D174" t="s">
        <v>1514</v>
      </c>
      <c r="F174" s="265" t="s">
        <v>563</v>
      </c>
      <c r="M174">
        <v>1</v>
      </c>
      <c r="N174" t="s">
        <v>2279</v>
      </c>
      <c r="O174" t="s">
        <v>2527</v>
      </c>
      <c r="Q174" t="s">
        <v>2047</v>
      </c>
    </row>
    <row r="175" spans="1:17" x14ac:dyDescent="0.2">
      <c r="A175" s="53">
        <v>175</v>
      </c>
      <c r="B175" s="264" t="s">
        <v>302</v>
      </c>
      <c r="C175" t="s">
        <v>558</v>
      </c>
      <c r="D175" t="s">
        <v>1515</v>
      </c>
      <c r="F175" s="265" t="s">
        <v>563</v>
      </c>
      <c r="M175">
        <v>1</v>
      </c>
      <c r="N175" t="s">
        <v>1598</v>
      </c>
      <c r="O175" t="s">
        <v>1621</v>
      </c>
      <c r="Q175" t="s">
        <v>2047</v>
      </c>
    </row>
    <row r="176" spans="1:17" x14ac:dyDescent="0.2">
      <c r="A176" s="53">
        <v>176</v>
      </c>
      <c r="B176" s="264" t="s">
        <v>302</v>
      </c>
      <c r="C176" t="s">
        <v>558</v>
      </c>
      <c r="D176" t="s">
        <v>1516</v>
      </c>
      <c r="F176" s="265" t="s">
        <v>563</v>
      </c>
      <c r="M176">
        <v>1</v>
      </c>
      <c r="N176" t="s">
        <v>2280</v>
      </c>
      <c r="O176" t="s">
        <v>2528</v>
      </c>
      <c r="Q176" t="s">
        <v>2047</v>
      </c>
    </row>
    <row r="177" spans="1:17" x14ac:dyDescent="0.2">
      <c r="A177" s="53">
        <v>177</v>
      </c>
      <c r="B177" s="264" t="s">
        <v>302</v>
      </c>
      <c r="C177" t="s">
        <v>558</v>
      </c>
      <c r="D177" t="s">
        <v>1517</v>
      </c>
      <c r="F177" s="265" t="s">
        <v>563</v>
      </c>
      <c r="M177">
        <v>1</v>
      </c>
      <c r="N177" t="s">
        <v>2281</v>
      </c>
      <c r="O177" t="s">
        <v>2529</v>
      </c>
      <c r="Q177" t="s">
        <v>2047</v>
      </c>
    </row>
    <row r="178" spans="1:17" x14ac:dyDescent="0.2">
      <c r="A178" s="53">
        <v>178</v>
      </c>
      <c r="B178" s="264" t="s">
        <v>302</v>
      </c>
      <c r="C178" t="s">
        <v>558</v>
      </c>
      <c r="D178" t="s">
        <v>1518</v>
      </c>
      <c r="F178" s="265" t="s">
        <v>563</v>
      </c>
      <c r="M178">
        <v>1</v>
      </c>
      <c r="N178" t="s">
        <v>2282</v>
      </c>
      <c r="O178" t="s">
        <v>2530</v>
      </c>
      <c r="Q178" t="s">
        <v>2047</v>
      </c>
    </row>
    <row r="179" spans="1:17" x14ac:dyDescent="0.2">
      <c r="A179" s="53">
        <v>179</v>
      </c>
      <c r="B179" s="264" t="s">
        <v>302</v>
      </c>
      <c r="C179" t="s">
        <v>558</v>
      </c>
      <c r="D179" t="s">
        <v>1519</v>
      </c>
      <c r="F179" s="265" t="s">
        <v>563</v>
      </c>
      <c r="M179">
        <v>1</v>
      </c>
      <c r="N179" t="s">
        <v>2283</v>
      </c>
      <c r="O179" t="s">
        <v>2531</v>
      </c>
      <c r="Q179" t="s">
        <v>2047</v>
      </c>
    </row>
    <row r="180" spans="1:17" x14ac:dyDescent="0.2">
      <c r="A180" s="53">
        <v>180</v>
      </c>
      <c r="B180" s="264" t="s">
        <v>302</v>
      </c>
      <c r="C180" t="s">
        <v>558</v>
      </c>
      <c r="D180" t="s">
        <v>1520</v>
      </c>
      <c r="F180" s="265" t="s">
        <v>563</v>
      </c>
      <c r="M180">
        <v>1</v>
      </c>
      <c r="N180" t="s">
        <v>2284</v>
      </c>
      <c r="O180" t="s">
        <v>2532</v>
      </c>
      <c r="Q180" t="s">
        <v>2047</v>
      </c>
    </row>
    <row r="181" spans="1:17" x14ac:dyDescent="0.2">
      <c r="A181" s="53">
        <v>181</v>
      </c>
      <c r="B181" s="264" t="s">
        <v>302</v>
      </c>
      <c r="C181" t="s">
        <v>558</v>
      </c>
      <c r="D181" t="s">
        <v>1521</v>
      </c>
      <c r="F181" s="265" t="s">
        <v>563</v>
      </c>
      <c r="M181">
        <v>1</v>
      </c>
      <c r="N181" t="s">
        <v>2285</v>
      </c>
      <c r="O181" t="s">
        <v>2533</v>
      </c>
      <c r="Q181" t="s">
        <v>2047</v>
      </c>
    </row>
    <row r="182" spans="1:17" x14ac:dyDescent="0.2">
      <c r="A182" s="53">
        <v>182</v>
      </c>
      <c r="B182" s="264" t="s">
        <v>302</v>
      </c>
      <c r="C182" t="s">
        <v>558</v>
      </c>
      <c r="D182" t="s">
        <v>1522</v>
      </c>
      <c r="F182" s="265" t="s">
        <v>563</v>
      </c>
      <c r="M182">
        <v>1</v>
      </c>
      <c r="N182" t="s">
        <v>2286</v>
      </c>
      <c r="O182" t="s">
        <v>2534</v>
      </c>
      <c r="Q182" t="s">
        <v>2047</v>
      </c>
    </row>
    <row r="183" spans="1:17" x14ac:dyDescent="0.2">
      <c r="A183" s="53">
        <v>183</v>
      </c>
      <c r="B183" s="264" t="s">
        <v>302</v>
      </c>
      <c r="C183" t="s">
        <v>558</v>
      </c>
      <c r="D183" t="s">
        <v>1523</v>
      </c>
      <c r="F183" s="265" t="s">
        <v>563</v>
      </c>
      <c r="M183">
        <v>1</v>
      </c>
      <c r="N183" t="s">
        <v>2287</v>
      </c>
      <c r="O183" t="s">
        <v>2535</v>
      </c>
      <c r="Q183" t="s">
        <v>2047</v>
      </c>
    </row>
    <row r="184" spans="1:17" x14ac:dyDescent="0.2">
      <c r="A184" s="53">
        <v>184</v>
      </c>
      <c r="B184" s="264" t="s">
        <v>302</v>
      </c>
      <c r="C184" t="s">
        <v>558</v>
      </c>
      <c r="D184" t="s">
        <v>1524</v>
      </c>
      <c r="F184" s="265" t="s">
        <v>563</v>
      </c>
      <c r="M184">
        <v>1</v>
      </c>
      <c r="N184" t="s">
        <v>2288</v>
      </c>
      <c r="O184" t="s">
        <v>2536</v>
      </c>
      <c r="Q184" t="s">
        <v>2047</v>
      </c>
    </row>
    <row r="185" spans="1:17" x14ac:dyDescent="0.2">
      <c r="A185" s="53">
        <v>185</v>
      </c>
      <c r="B185" s="264" t="s">
        <v>302</v>
      </c>
      <c r="C185" t="s">
        <v>558</v>
      </c>
      <c r="D185" t="s">
        <v>1525</v>
      </c>
      <c r="F185" s="265" t="s">
        <v>563</v>
      </c>
      <c r="M185">
        <v>1</v>
      </c>
      <c r="N185" t="s">
        <v>2289</v>
      </c>
      <c r="O185" t="s">
        <v>2537</v>
      </c>
      <c r="Q185" t="s">
        <v>2430</v>
      </c>
    </row>
    <row r="186" spans="1:17" x14ac:dyDescent="0.2">
      <c r="A186" s="53">
        <v>186</v>
      </c>
      <c r="B186" s="264" t="s">
        <v>302</v>
      </c>
      <c r="C186" t="s">
        <v>558</v>
      </c>
      <c r="D186" t="s">
        <v>1526</v>
      </c>
      <c r="F186" s="265" t="s">
        <v>563</v>
      </c>
      <c r="M186">
        <v>1</v>
      </c>
      <c r="N186" t="s">
        <v>2290</v>
      </c>
      <c r="O186" t="s">
        <v>2538</v>
      </c>
      <c r="Q186" t="s">
        <v>2047</v>
      </c>
    </row>
    <row r="187" spans="1:17" x14ac:dyDescent="0.2">
      <c r="A187" s="53">
        <v>187</v>
      </c>
      <c r="B187" s="264" t="s">
        <v>302</v>
      </c>
      <c r="C187" t="s">
        <v>558</v>
      </c>
      <c r="D187" t="s">
        <v>1527</v>
      </c>
      <c r="F187" s="265" t="s">
        <v>563</v>
      </c>
      <c r="M187">
        <v>1</v>
      </c>
      <c r="N187" t="s">
        <v>2291</v>
      </c>
      <c r="O187" t="s">
        <v>2539</v>
      </c>
      <c r="Q187" t="s">
        <v>2433</v>
      </c>
    </row>
    <row r="188" spans="1:17" x14ac:dyDescent="0.2">
      <c r="A188" s="53">
        <v>188</v>
      </c>
      <c r="B188" s="264" t="s">
        <v>302</v>
      </c>
      <c r="C188" t="s">
        <v>558</v>
      </c>
      <c r="D188" t="s">
        <v>1528</v>
      </c>
      <c r="F188" s="265" t="s">
        <v>563</v>
      </c>
      <c r="M188">
        <v>1</v>
      </c>
      <c r="N188" t="s">
        <v>2292</v>
      </c>
      <c r="O188" t="s">
        <v>2540</v>
      </c>
      <c r="Q188" t="s">
        <v>2047</v>
      </c>
    </row>
    <row r="189" spans="1:17" x14ac:dyDescent="0.2">
      <c r="A189" s="53">
        <v>189</v>
      </c>
      <c r="B189" s="264" t="s">
        <v>302</v>
      </c>
      <c r="C189" t="s">
        <v>558</v>
      </c>
      <c r="D189" t="s">
        <v>1529</v>
      </c>
      <c r="F189" s="265" t="s">
        <v>563</v>
      </c>
      <c r="M189">
        <v>1</v>
      </c>
      <c r="N189" t="s">
        <v>2293</v>
      </c>
      <c r="O189" t="s">
        <v>2541</v>
      </c>
      <c r="Q189" t="s">
        <v>2047</v>
      </c>
    </row>
    <row r="190" spans="1:17" x14ac:dyDescent="0.2">
      <c r="A190" s="53">
        <v>190</v>
      </c>
      <c r="B190" s="264" t="s">
        <v>302</v>
      </c>
      <c r="C190" t="s">
        <v>558</v>
      </c>
      <c r="D190" t="s">
        <v>1530</v>
      </c>
      <c r="F190" s="265" t="s">
        <v>563</v>
      </c>
      <c r="M190">
        <v>1</v>
      </c>
      <c r="N190" t="s">
        <v>2294</v>
      </c>
      <c r="O190" t="s">
        <v>2542</v>
      </c>
      <c r="Q190" t="s">
        <v>2047</v>
      </c>
    </row>
    <row r="191" spans="1:17" x14ac:dyDescent="0.2">
      <c r="A191" s="53">
        <v>191</v>
      </c>
      <c r="B191" s="264" t="s">
        <v>302</v>
      </c>
      <c r="C191" t="s">
        <v>558</v>
      </c>
      <c r="D191" t="s">
        <v>1531</v>
      </c>
      <c r="F191" s="265" t="s">
        <v>563</v>
      </c>
      <c r="M191">
        <v>1</v>
      </c>
      <c r="N191" t="s">
        <v>2295</v>
      </c>
      <c r="O191" t="s">
        <v>2543</v>
      </c>
      <c r="Q191" t="s">
        <v>2047</v>
      </c>
    </row>
    <row r="192" spans="1:17" x14ac:dyDescent="0.2">
      <c r="A192" s="53">
        <v>192</v>
      </c>
      <c r="B192" s="264" t="s">
        <v>302</v>
      </c>
      <c r="C192" t="s">
        <v>558</v>
      </c>
      <c r="D192" t="s">
        <v>1532</v>
      </c>
      <c r="F192" s="265" t="s">
        <v>563</v>
      </c>
      <c r="M192">
        <v>1</v>
      </c>
      <c r="N192" t="s">
        <v>2296</v>
      </c>
      <c r="O192" t="s">
        <v>2544</v>
      </c>
      <c r="Q192" t="s">
        <v>2047</v>
      </c>
    </row>
    <row r="193" spans="1:17" x14ac:dyDescent="0.2">
      <c r="A193" s="53">
        <v>193</v>
      </c>
      <c r="B193" s="264" t="s">
        <v>302</v>
      </c>
      <c r="C193" t="s">
        <v>575</v>
      </c>
      <c r="D193" t="s">
        <v>1533</v>
      </c>
      <c r="F193" s="265" t="s">
        <v>563</v>
      </c>
      <c r="M193">
        <v>1</v>
      </c>
      <c r="N193" t="s">
        <v>2297</v>
      </c>
      <c r="O193" t="s">
        <v>2545</v>
      </c>
      <c r="Q193" t="s">
        <v>2047</v>
      </c>
    </row>
    <row r="194" spans="1:17" x14ac:dyDescent="0.2">
      <c r="A194" s="53">
        <v>194</v>
      </c>
      <c r="B194" s="264" t="s">
        <v>302</v>
      </c>
      <c r="C194" t="s">
        <v>575</v>
      </c>
      <c r="D194" t="s">
        <v>1700</v>
      </c>
      <c r="F194" s="265" t="s">
        <v>563</v>
      </c>
      <c r="M194">
        <v>1</v>
      </c>
      <c r="N194" t="s">
        <v>1716</v>
      </c>
      <c r="O194" t="s">
        <v>1743</v>
      </c>
      <c r="Q194" t="s">
        <v>2047</v>
      </c>
    </row>
    <row r="195" spans="1:17" x14ac:dyDescent="0.2">
      <c r="A195" s="53">
        <v>195</v>
      </c>
      <c r="B195" s="264" t="s">
        <v>302</v>
      </c>
      <c r="C195" t="s">
        <v>575</v>
      </c>
      <c r="D195" t="s">
        <v>1534</v>
      </c>
      <c r="F195" s="265" t="s">
        <v>563</v>
      </c>
      <c r="M195">
        <v>1</v>
      </c>
      <c r="N195" t="s">
        <v>2298</v>
      </c>
      <c r="O195" t="s">
        <v>2546</v>
      </c>
      <c r="Q195" t="s">
        <v>2047</v>
      </c>
    </row>
    <row r="196" spans="1:17" x14ac:dyDescent="0.2">
      <c r="A196" s="53">
        <v>196</v>
      </c>
      <c r="B196" s="264" t="s">
        <v>302</v>
      </c>
      <c r="C196" t="s">
        <v>575</v>
      </c>
      <c r="D196" t="s">
        <v>1535</v>
      </c>
      <c r="F196" s="265" t="s">
        <v>563</v>
      </c>
      <c r="M196">
        <v>1</v>
      </c>
      <c r="N196" t="s">
        <v>1798</v>
      </c>
      <c r="O196" t="s">
        <v>1799</v>
      </c>
      <c r="Q196" t="s">
        <v>2047</v>
      </c>
    </row>
    <row r="197" spans="1:17" x14ac:dyDescent="0.2">
      <c r="A197" s="53">
        <v>197</v>
      </c>
      <c r="B197" s="264" t="s">
        <v>302</v>
      </c>
      <c r="C197" t="s">
        <v>575</v>
      </c>
      <c r="D197" t="s">
        <v>1536</v>
      </c>
      <c r="F197" s="265" t="s">
        <v>563</v>
      </c>
      <c r="M197">
        <v>1</v>
      </c>
      <c r="N197" t="s">
        <v>2299</v>
      </c>
      <c r="O197" t="s">
        <v>2547</v>
      </c>
      <c r="Q197" t="s">
        <v>2047</v>
      </c>
    </row>
    <row r="198" spans="1:17" x14ac:dyDescent="0.2">
      <c r="A198" s="53">
        <v>198</v>
      </c>
      <c r="B198" s="264" t="s">
        <v>302</v>
      </c>
      <c r="C198" t="s">
        <v>575</v>
      </c>
      <c r="D198" t="s">
        <v>1537</v>
      </c>
      <c r="F198" s="265" t="s">
        <v>563</v>
      </c>
      <c r="M198">
        <v>1</v>
      </c>
      <c r="N198" t="s">
        <v>2300</v>
      </c>
      <c r="O198" t="s">
        <v>2548</v>
      </c>
      <c r="Q198" t="s">
        <v>2047</v>
      </c>
    </row>
    <row r="199" spans="1:17" x14ac:dyDescent="0.2">
      <c r="A199" s="53">
        <v>199</v>
      </c>
      <c r="B199" s="264" t="s">
        <v>302</v>
      </c>
      <c r="C199" t="s">
        <v>575</v>
      </c>
      <c r="D199" t="s">
        <v>1538</v>
      </c>
      <c r="F199" s="265" t="s">
        <v>563</v>
      </c>
      <c r="M199">
        <v>1</v>
      </c>
      <c r="N199" t="s">
        <v>2301</v>
      </c>
      <c r="O199" t="s">
        <v>2549</v>
      </c>
      <c r="Q199" t="s">
        <v>2047</v>
      </c>
    </row>
    <row r="200" spans="1:17" x14ac:dyDescent="0.2">
      <c r="A200" s="53">
        <v>200</v>
      </c>
      <c r="B200" s="264" t="s">
        <v>302</v>
      </c>
      <c r="C200" t="s">
        <v>575</v>
      </c>
      <c r="D200" t="s">
        <v>1539</v>
      </c>
      <c r="F200" s="265" t="s">
        <v>563</v>
      </c>
      <c r="M200">
        <v>1</v>
      </c>
      <c r="N200" t="s">
        <v>2302</v>
      </c>
      <c r="O200" t="s">
        <v>2550</v>
      </c>
      <c r="Q200" t="s">
        <v>2047</v>
      </c>
    </row>
    <row r="201" spans="1:17" x14ac:dyDescent="0.2">
      <c r="A201" s="53">
        <v>201</v>
      </c>
      <c r="B201" s="264" t="s">
        <v>302</v>
      </c>
      <c r="C201" t="s">
        <v>575</v>
      </c>
      <c r="D201" t="s">
        <v>1540</v>
      </c>
      <c r="F201" s="265" t="s">
        <v>563</v>
      </c>
      <c r="M201">
        <v>1</v>
      </c>
      <c r="N201" t="s">
        <v>2303</v>
      </c>
      <c r="O201" t="s">
        <v>2551</v>
      </c>
      <c r="Q201" t="s">
        <v>2047</v>
      </c>
    </row>
    <row r="202" spans="1:17" x14ac:dyDescent="0.2">
      <c r="A202" s="53">
        <v>202</v>
      </c>
      <c r="B202" s="264" t="s">
        <v>302</v>
      </c>
      <c r="C202" t="s">
        <v>575</v>
      </c>
      <c r="D202" t="s">
        <v>1541</v>
      </c>
      <c r="F202" s="265" t="s">
        <v>563</v>
      </c>
      <c r="M202">
        <v>1</v>
      </c>
      <c r="N202" t="s">
        <v>1599</v>
      </c>
      <c r="O202" t="s">
        <v>1622</v>
      </c>
      <c r="Q202" t="s">
        <v>2047</v>
      </c>
    </row>
    <row r="203" spans="1:17" x14ac:dyDescent="0.2">
      <c r="A203" s="53">
        <v>203</v>
      </c>
      <c r="B203" s="264" t="s">
        <v>302</v>
      </c>
      <c r="C203" t="s">
        <v>575</v>
      </c>
      <c r="D203" t="s">
        <v>1542</v>
      </c>
      <c r="F203" s="265" t="s">
        <v>563</v>
      </c>
      <c r="M203">
        <v>1</v>
      </c>
      <c r="N203" t="s">
        <v>1717</v>
      </c>
      <c r="O203" t="s">
        <v>1744</v>
      </c>
      <c r="Q203" t="s">
        <v>2047</v>
      </c>
    </row>
    <row r="204" spans="1:17" x14ac:dyDescent="0.2">
      <c r="A204" s="53">
        <v>204</v>
      </c>
      <c r="B204" s="264" t="s">
        <v>302</v>
      </c>
      <c r="C204" t="s">
        <v>575</v>
      </c>
      <c r="D204" t="s">
        <v>2101</v>
      </c>
      <c r="F204" s="265" t="s">
        <v>563</v>
      </c>
      <c r="M204">
        <v>1</v>
      </c>
      <c r="N204" t="s">
        <v>1600</v>
      </c>
      <c r="O204" t="s">
        <v>1623</v>
      </c>
      <c r="Q204" t="s">
        <v>2047</v>
      </c>
    </row>
    <row r="205" spans="1:17" x14ac:dyDescent="0.2">
      <c r="A205" s="53">
        <v>205</v>
      </c>
      <c r="B205" s="264" t="s">
        <v>302</v>
      </c>
      <c r="C205" t="s">
        <v>575</v>
      </c>
      <c r="D205" t="s">
        <v>1800</v>
      </c>
      <c r="F205" s="265" t="s">
        <v>563</v>
      </c>
      <c r="M205">
        <v>1</v>
      </c>
      <c r="N205" t="s">
        <v>1601</v>
      </c>
      <c r="O205" t="s">
        <v>1624</v>
      </c>
      <c r="Q205" t="s">
        <v>2047</v>
      </c>
    </row>
    <row r="206" spans="1:17" x14ac:dyDescent="0.2">
      <c r="A206" s="53">
        <v>206</v>
      </c>
      <c r="B206" s="264" t="s">
        <v>302</v>
      </c>
      <c r="C206" t="s">
        <v>575</v>
      </c>
      <c r="D206" t="s">
        <v>1701</v>
      </c>
      <c r="F206" s="265" t="s">
        <v>563</v>
      </c>
      <c r="M206">
        <v>1</v>
      </c>
      <c r="N206" t="s">
        <v>2304</v>
      </c>
      <c r="O206" t="s">
        <v>2552</v>
      </c>
      <c r="Q206" t="s">
        <v>2047</v>
      </c>
    </row>
    <row r="207" spans="1:17" x14ac:dyDescent="0.2">
      <c r="A207" s="53">
        <v>207</v>
      </c>
      <c r="B207" s="264" t="s">
        <v>302</v>
      </c>
      <c r="C207" t="s">
        <v>575</v>
      </c>
      <c r="D207" t="s">
        <v>2102</v>
      </c>
      <c r="F207" s="265" t="s">
        <v>563</v>
      </c>
      <c r="M207">
        <v>1</v>
      </c>
      <c r="N207" t="s">
        <v>2305</v>
      </c>
      <c r="O207" t="s">
        <v>2553</v>
      </c>
      <c r="Q207" t="s">
        <v>2047</v>
      </c>
    </row>
    <row r="208" spans="1:17" x14ac:dyDescent="0.2">
      <c r="A208" s="53">
        <v>208</v>
      </c>
      <c r="B208" s="264" t="s">
        <v>302</v>
      </c>
      <c r="C208" t="s">
        <v>575</v>
      </c>
      <c r="D208" t="s">
        <v>2103</v>
      </c>
      <c r="F208" s="265" t="s">
        <v>563</v>
      </c>
      <c r="M208">
        <v>1</v>
      </c>
      <c r="N208" t="s">
        <v>1718</v>
      </c>
      <c r="O208" t="s">
        <v>1745</v>
      </c>
      <c r="Q208" t="s">
        <v>2047</v>
      </c>
    </row>
    <row r="209" spans="1:17" x14ac:dyDescent="0.2">
      <c r="A209" s="53">
        <v>209</v>
      </c>
      <c r="B209" s="264" t="s">
        <v>302</v>
      </c>
      <c r="C209" t="s">
        <v>575</v>
      </c>
      <c r="D209" t="s">
        <v>2104</v>
      </c>
      <c r="F209" s="265" t="s">
        <v>563</v>
      </c>
      <c r="M209">
        <v>1</v>
      </c>
      <c r="N209" t="s">
        <v>2306</v>
      </c>
      <c r="O209" t="s">
        <v>2554</v>
      </c>
      <c r="Q209" t="s">
        <v>2047</v>
      </c>
    </row>
    <row r="210" spans="1:17" x14ac:dyDescent="0.2">
      <c r="A210" s="53">
        <v>210</v>
      </c>
      <c r="B210" s="264" t="s">
        <v>302</v>
      </c>
      <c r="C210" t="s">
        <v>575</v>
      </c>
      <c r="D210" t="s">
        <v>2105</v>
      </c>
      <c r="F210" s="265" t="s">
        <v>563</v>
      </c>
      <c r="M210">
        <v>1</v>
      </c>
      <c r="N210" t="s">
        <v>2307</v>
      </c>
      <c r="O210" t="s">
        <v>2555</v>
      </c>
      <c r="Q210" t="s">
        <v>2047</v>
      </c>
    </row>
    <row r="211" spans="1:17" x14ac:dyDescent="0.2">
      <c r="A211" s="53">
        <v>211</v>
      </c>
      <c r="B211" s="264" t="s">
        <v>302</v>
      </c>
      <c r="C211" t="s">
        <v>575</v>
      </c>
      <c r="D211" t="s">
        <v>2106</v>
      </c>
      <c r="F211" s="265" t="s">
        <v>563</v>
      </c>
      <c r="M211">
        <v>1</v>
      </c>
      <c r="N211" t="s">
        <v>2308</v>
      </c>
      <c r="O211" t="s">
        <v>2556</v>
      </c>
      <c r="Q211" t="s">
        <v>2047</v>
      </c>
    </row>
    <row r="212" spans="1:17" x14ac:dyDescent="0.2">
      <c r="A212" s="53">
        <v>212</v>
      </c>
      <c r="B212" s="264" t="s">
        <v>302</v>
      </c>
      <c r="C212" t="s">
        <v>575</v>
      </c>
      <c r="D212" t="s">
        <v>2107</v>
      </c>
      <c r="F212" s="265" t="s">
        <v>563</v>
      </c>
      <c r="M212">
        <v>1</v>
      </c>
      <c r="N212" t="s">
        <v>1719</v>
      </c>
      <c r="O212" t="s">
        <v>1746</v>
      </c>
      <c r="Q212" t="s">
        <v>2047</v>
      </c>
    </row>
    <row r="213" spans="1:17" x14ac:dyDescent="0.2">
      <c r="A213" s="53">
        <v>213</v>
      </c>
      <c r="B213" s="264" t="s">
        <v>302</v>
      </c>
      <c r="C213" t="s">
        <v>575</v>
      </c>
      <c r="D213" t="s">
        <v>2108</v>
      </c>
      <c r="F213" s="265" t="s">
        <v>563</v>
      </c>
      <c r="M213">
        <v>1</v>
      </c>
      <c r="N213" t="s">
        <v>1720</v>
      </c>
      <c r="O213" t="s">
        <v>1747</v>
      </c>
      <c r="Q213" t="s">
        <v>2047</v>
      </c>
    </row>
    <row r="214" spans="1:17" x14ac:dyDescent="0.2">
      <c r="A214" s="53">
        <v>214</v>
      </c>
      <c r="B214" s="264" t="s">
        <v>302</v>
      </c>
      <c r="C214" t="s">
        <v>575</v>
      </c>
      <c r="D214" t="s">
        <v>2109</v>
      </c>
      <c r="F214" s="265" t="s">
        <v>563</v>
      </c>
      <c r="M214">
        <v>1</v>
      </c>
      <c r="N214" t="s">
        <v>2309</v>
      </c>
      <c r="O214" t="s">
        <v>2557</v>
      </c>
      <c r="Q214" t="s">
        <v>2047</v>
      </c>
    </row>
    <row r="215" spans="1:17" x14ac:dyDescent="0.2">
      <c r="A215" s="53">
        <v>215</v>
      </c>
      <c r="B215" s="264" t="s">
        <v>302</v>
      </c>
      <c r="C215" t="s">
        <v>575</v>
      </c>
      <c r="D215" t="s">
        <v>2110</v>
      </c>
      <c r="F215" s="265" t="s">
        <v>563</v>
      </c>
      <c r="M215">
        <v>1</v>
      </c>
      <c r="N215" t="s">
        <v>2310</v>
      </c>
      <c r="O215" t="s">
        <v>2558</v>
      </c>
      <c r="Q215" t="s">
        <v>2047</v>
      </c>
    </row>
    <row r="216" spans="1:17" x14ac:dyDescent="0.2">
      <c r="A216" s="53">
        <v>216</v>
      </c>
      <c r="B216" s="264" t="s">
        <v>302</v>
      </c>
      <c r="C216" t="s">
        <v>575</v>
      </c>
      <c r="D216" t="s">
        <v>2111</v>
      </c>
      <c r="F216" s="265" t="s">
        <v>563</v>
      </c>
      <c r="M216">
        <v>1</v>
      </c>
      <c r="N216" t="s">
        <v>2311</v>
      </c>
      <c r="O216" t="s">
        <v>2559</v>
      </c>
      <c r="Q216" t="s">
        <v>2047</v>
      </c>
    </row>
    <row r="217" spans="1:17" x14ac:dyDescent="0.2">
      <c r="A217" s="53">
        <v>217</v>
      </c>
      <c r="B217" s="264" t="s">
        <v>302</v>
      </c>
      <c r="C217" t="s">
        <v>575</v>
      </c>
      <c r="D217" t="s">
        <v>2112</v>
      </c>
      <c r="F217" s="265" t="s">
        <v>563</v>
      </c>
      <c r="M217">
        <v>1</v>
      </c>
      <c r="N217" t="s">
        <v>2312</v>
      </c>
      <c r="O217" t="s">
        <v>2560</v>
      </c>
      <c r="Q217" t="s">
        <v>2047</v>
      </c>
    </row>
    <row r="218" spans="1:17" x14ac:dyDescent="0.2">
      <c r="A218" s="53">
        <v>218</v>
      </c>
      <c r="B218" s="264" t="s">
        <v>302</v>
      </c>
      <c r="C218" t="s">
        <v>575</v>
      </c>
      <c r="D218" t="s">
        <v>2113</v>
      </c>
      <c r="F218" s="265" t="s">
        <v>563</v>
      </c>
      <c r="M218">
        <v>1</v>
      </c>
      <c r="N218" t="s">
        <v>2313</v>
      </c>
      <c r="O218" t="s">
        <v>2561</v>
      </c>
      <c r="Q218" t="s">
        <v>2047</v>
      </c>
    </row>
    <row r="219" spans="1:17" x14ac:dyDescent="0.2">
      <c r="A219" s="53">
        <v>219</v>
      </c>
      <c r="B219" s="264" t="s">
        <v>302</v>
      </c>
      <c r="C219" t="s">
        <v>575</v>
      </c>
      <c r="D219" t="s">
        <v>2114</v>
      </c>
      <c r="F219" s="265" t="s">
        <v>563</v>
      </c>
      <c r="M219">
        <v>1</v>
      </c>
      <c r="N219" t="s">
        <v>2314</v>
      </c>
      <c r="O219" t="s">
        <v>2562</v>
      </c>
      <c r="Q219" t="s">
        <v>2047</v>
      </c>
    </row>
    <row r="220" spans="1:17" x14ac:dyDescent="0.2">
      <c r="A220" s="53">
        <v>220</v>
      </c>
      <c r="B220" s="264" t="s">
        <v>302</v>
      </c>
      <c r="C220" t="s">
        <v>575</v>
      </c>
      <c r="D220" t="s">
        <v>2115</v>
      </c>
      <c r="F220" s="265" t="s">
        <v>563</v>
      </c>
      <c r="M220">
        <v>1</v>
      </c>
      <c r="N220" t="s">
        <v>2315</v>
      </c>
      <c r="O220" t="s">
        <v>2563</v>
      </c>
      <c r="Q220" t="s">
        <v>2047</v>
      </c>
    </row>
    <row r="221" spans="1:17" x14ac:dyDescent="0.2">
      <c r="A221" s="53">
        <v>221</v>
      </c>
      <c r="B221" s="264" t="s">
        <v>302</v>
      </c>
      <c r="C221" t="s">
        <v>575</v>
      </c>
      <c r="D221" t="s">
        <v>2116</v>
      </c>
      <c r="F221" s="265" t="s">
        <v>563</v>
      </c>
      <c r="M221">
        <v>1</v>
      </c>
      <c r="N221" t="s">
        <v>2316</v>
      </c>
      <c r="O221" t="s">
        <v>2564</v>
      </c>
      <c r="Q221" t="s">
        <v>2047</v>
      </c>
    </row>
    <row r="222" spans="1:17" x14ac:dyDescent="0.2">
      <c r="A222" s="53">
        <v>222</v>
      </c>
      <c r="B222" s="264" t="s">
        <v>302</v>
      </c>
      <c r="C222" t="s">
        <v>575</v>
      </c>
      <c r="D222" t="s">
        <v>1543</v>
      </c>
      <c r="F222" s="265" t="s">
        <v>563</v>
      </c>
      <c r="M222">
        <v>1</v>
      </c>
      <c r="N222" t="s">
        <v>1602</v>
      </c>
      <c r="O222" t="s">
        <v>1625</v>
      </c>
      <c r="Q222" t="s">
        <v>2047</v>
      </c>
    </row>
    <row r="223" spans="1:17" x14ac:dyDescent="0.2">
      <c r="A223" s="53">
        <v>223</v>
      </c>
      <c r="B223" s="264" t="s">
        <v>302</v>
      </c>
      <c r="C223" t="s">
        <v>575</v>
      </c>
      <c r="D223" t="s">
        <v>1544</v>
      </c>
      <c r="F223" s="265" t="s">
        <v>563</v>
      </c>
      <c r="M223">
        <v>1</v>
      </c>
      <c r="N223" t="s">
        <v>1603</v>
      </c>
      <c r="O223" t="s">
        <v>1626</v>
      </c>
      <c r="Q223" t="s">
        <v>2047</v>
      </c>
    </row>
    <row r="224" spans="1:17" x14ac:dyDescent="0.2">
      <c r="A224" s="53">
        <v>224</v>
      </c>
      <c r="B224" s="264" t="s">
        <v>302</v>
      </c>
      <c r="C224" t="s">
        <v>575</v>
      </c>
      <c r="D224" t="s">
        <v>1545</v>
      </c>
      <c r="F224" s="265" t="s">
        <v>563</v>
      </c>
      <c r="M224">
        <v>1</v>
      </c>
      <c r="N224" t="s">
        <v>1721</v>
      </c>
      <c r="O224" t="s">
        <v>1748</v>
      </c>
      <c r="Q224" t="s">
        <v>2047</v>
      </c>
    </row>
    <row r="225" spans="1:17" x14ac:dyDescent="0.2">
      <c r="A225" s="53">
        <v>225</v>
      </c>
      <c r="B225" s="264" t="s">
        <v>302</v>
      </c>
      <c r="C225" t="s">
        <v>575</v>
      </c>
      <c r="D225" t="s">
        <v>1546</v>
      </c>
      <c r="F225" s="265" t="s">
        <v>563</v>
      </c>
      <c r="M225">
        <v>1</v>
      </c>
      <c r="N225" t="s">
        <v>2317</v>
      </c>
      <c r="O225" t="s">
        <v>2565</v>
      </c>
      <c r="Q225" t="s">
        <v>2047</v>
      </c>
    </row>
    <row r="226" spans="1:17" x14ac:dyDescent="0.2">
      <c r="A226" s="53">
        <v>226</v>
      </c>
      <c r="B226" s="264" t="s">
        <v>302</v>
      </c>
      <c r="C226" t="s">
        <v>575</v>
      </c>
      <c r="D226" t="s">
        <v>1547</v>
      </c>
      <c r="F226" s="265" t="s">
        <v>563</v>
      </c>
      <c r="M226">
        <v>1</v>
      </c>
      <c r="N226" t="s">
        <v>2318</v>
      </c>
      <c r="O226" t="s">
        <v>1627</v>
      </c>
      <c r="Q226" t="s">
        <v>2047</v>
      </c>
    </row>
    <row r="227" spans="1:17" x14ac:dyDescent="0.2">
      <c r="A227" s="53">
        <v>227</v>
      </c>
      <c r="B227" s="264" t="s">
        <v>302</v>
      </c>
      <c r="C227" t="s">
        <v>575</v>
      </c>
      <c r="D227" t="s">
        <v>1548</v>
      </c>
      <c r="F227" s="265" t="s">
        <v>563</v>
      </c>
      <c r="M227">
        <v>1</v>
      </c>
      <c r="N227" t="s">
        <v>2319</v>
      </c>
      <c r="O227" t="s">
        <v>2566</v>
      </c>
      <c r="Q227" t="s">
        <v>2047</v>
      </c>
    </row>
    <row r="228" spans="1:17" x14ac:dyDescent="0.2">
      <c r="A228" s="53">
        <v>228</v>
      </c>
      <c r="B228" s="264" t="s">
        <v>302</v>
      </c>
      <c r="C228" t="s">
        <v>575</v>
      </c>
      <c r="D228" t="s">
        <v>1549</v>
      </c>
      <c r="F228" s="265" t="s">
        <v>563</v>
      </c>
      <c r="M228">
        <v>1</v>
      </c>
      <c r="N228" t="s">
        <v>2320</v>
      </c>
      <c r="O228" t="s">
        <v>2567</v>
      </c>
      <c r="Q228" t="s">
        <v>2047</v>
      </c>
    </row>
    <row r="229" spans="1:17" x14ac:dyDescent="0.2">
      <c r="A229" s="53">
        <v>229</v>
      </c>
      <c r="B229" s="264" t="s">
        <v>302</v>
      </c>
      <c r="C229" t="s">
        <v>575</v>
      </c>
      <c r="D229" t="s">
        <v>1550</v>
      </c>
      <c r="F229" s="265" t="s">
        <v>563</v>
      </c>
      <c r="M229">
        <v>1</v>
      </c>
      <c r="N229" t="s">
        <v>2321</v>
      </c>
      <c r="O229" t="s">
        <v>2568</v>
      </c>
      <c r="Q229" t="s">
        <v>2047</v>
      </c>
    </row>
    <row r="230" spans="1:17" x14ac:dyDescent="0.2">
      <c r="A230" s="53">
        <v>230</v>
      </c>
      <c r="B230" s="264" t="s">
        <v>302</v>
      </c>
      <c r="C230" t="s">
        <v>575</v>
      </c>
      <c r="D230" t="s">
        <v>1551</v>
      </c>
      <c r="F230" s="265" t="s">
        <v>563</v>
      </c>
      <c r="M230">
        <v>1</v>
      </c>
      <c r="N230" t="s">
        <v>2322</v>
      </c>
      <c r="O230" t="s">
        <v>2569</v>
      </c>
      <c r="Q230" t="s">
        <v>2047</v>
      </c>
    </row>
    <row r="231" spans="1:17" x14ac:dyDescent="0.2">
      <c r="A231" s="53">
        <v>231</v>
      </c>
      <c r="B231" s="264" t="s">
        <v>302</v>
      </c>
      <c r="C231" t="s">
        <v>575</v>
      </c>
      <c r="D231" t="s">
        <v>1552</v>
      </c>
      <c r="F231" s="265" t="s">
        <v>563</v>
      </c>
      <c r="M231">
        <v>1</v>
      </c>
      <c r="N231" t="s">
        <v>2323</v>
      </c>
      <c r="O231" t="s">
        <v>2570</v>
      </c>
      <c r="Q231" t="s">
        <v>2047</v>
      </c>
    </row>
    <row r="232" spans="1:17" x14ac:dyDescent="0.2">
      <c r="A232" s="53">
        <v>232</v>
      </c>
      <c r="B232" s="264" t="s">
        <v>302</v>
      </c>
      <c r="C232" t="s">
        <v>575</v>
      </c>
      <c r="D232" t="s">
        <v>1553</v>
      </c>
      <c r="F232" s="265" t="s">
        <v>563</v>
      </c>
      <c r="M232">
        <v>1</v>
      </c>
      <c r="N232" t="s">
        <v>2324</v>
      </c>
      <c r="O232" t="s">
        <v>1628</v>
      </c>
      <c r="Q232" t="s">
        <v>2430</v>
      </c>
    </row>
    <row r="233" spans="1:17" x14ac:dyDescent="0.2">
      <c r="A233" s="53">
        <v>233</v>
      </c>
      <c r="B233" s="264" t="s">
        <v>302</v>
      </c>
      <c r="C233" t="s">
        <v>575</v>
      </c>
      <c r="D233" t="s">
        <v>1554</v>
      </c>
      <c r="F233" s="265" t="s">
        <v>563</v>
      </c>
      <c r="M233">
        <v>1</v>
      </c>
      <c r="N233" t="s">
        <v>2325</v>
      </c>
      <c r="O233" t="s">
        <v>1749</v>
      </c>
      <c r="Q233" t="s">
        <v>2430</v>
      </c>
    </row>
    <row r="234" spans="1:17" x14ac:dyDescent="0.2">
      <c r="A234" s="53">
        <v>234</v>
      </c>
      <c r="B234" s="264" t="s">
        <v>302</v>
      </c>
      <c r="C234" t="s">
        <v>575</v>
      </c>
      <c r="D234" t="s">
        <v>1555</v>
      </c>
      <c r="F234" s="265" t="s">
        <v>563</v>
      </c>
      <c r="M234">
        <v>1</v>
      </c>
      <c r="N234" t="s">
        <v>2326</v>
      </c>
      <c r="O234" t="s">
        <v>2571</v>
      </c>
      <c r="Q234" t="s">
        <v>2047</v>
      </c>
    </row>
    <row r="235" spans="1:17" x14ac:dyDescent="0.2">
      <c r="A235" s="53">
        <v>235</v>
      </c>
      <c r="B235" s="264" t="s">
        <v>302</v>
      </c>
      <c r="C235" t="s">
        <v>575</v>
      </c>
      <c r="D235" t="s">
        <v>1556</v>
      </c>
      <c r="F235" s="265" t="s">
        <v>563</v>
      </c>
      <c r="M235">
        <v>1</v>
      </c>
      <c r="N235" t="s">
        <v>2327</v>
      </c>
      <c r="O235" t="s">
        <v>2572</v>
      </c>
      <c r="Q235" t="s">
        <v>2047</v>
      </c>
    </row>
    <row r="236" spans="1:17" x14ac:dyDescent="0.2">
      <c r="A236" s="53">
        <v>236</v>
      </c>
      <c r="B236" s="264" t="s">
        <v>302</v>
      </c>
      <c r="C236" t="s">
        <v>575</v>
      </c>
      <c r="D236" t="s">
        <v>1557</v>
      </c>
      <c r="F236" s="265" t="s">
        <v>563</v>
      </c>
      <c r="M236">
        <v>1</v>
      </c>
      <c r="N236" t="s">
        <v>2328</v>
      </c>
      <c r="O236" t="s">
        <v>2573</v>
      </c>
      <c r="Q236" t="s">
        <v>2047</v>
      </c>
    </row>
    <row r="237" spans="1:17" x14ac:dyDescent="0.2">
      <c r="A237" s="53">
        <v>237</v>
      </c>
      <c r="B237" s="264" t="s">
        <v>302</v>
      </c>
      <c r="C237" t="s">
        <v>575</v>
      </c>
      <c r="D237" t="s">
        <v>1558</v>
      </c>
      <c r="F237" s="265" t="s">
        <v>563</v>
      </c>
      <c r="M237">
        <v>1</v>
      </c>
      <c r="N237" t="s">
        <v>2329</v>
      </c>
      <c r="O237" t="s">
        <v>2574</v>
      </c>
      <c r="Q237" t="s">
        <v>2047</v>
      </c>
    </row>
    <row r="238" spans="1:17" x14ac:dyDescent="0.2">
      <c r="A238" s="53">
        <v>238</v>
      </c>
      <c r="B238" s="264" t="s">
        <v>302</v>
      </c>
      <c r="C238" t="s">
        <v>576</v>
      </c>
      <c r="D238" t="s">
        <v>1559</v>
      </c>
      <c r="F238" s="265" t="s">
        <v>563</v>
      </c>
      <c r="M238">
        <v>1</v>
      </c>
      <c r="N238" t="s">
        <v>2330</v>
      </c>
      <c r="O238" t="s">
        <v>2575</v>
      </c>
      <c r="Q238" t="s">
        <v>2047</v>
      </c>
    </row>
    <row r="239" spans="1:17" x14ac:dyDescent="0.2">
      <c r="A239" s="53">
        <v>239</v>
      </c>
      <c r="B239" s="264" t="s">
        <v>302</v>
      </c>
      <c r="C239" t="s">
        <v>576</v>
      </c>
      <c r="D239" t="s">
        <v>1702</v>
      </c>
      <c r="F239" s="265" t="s">
        <v>563</v>
      </c>
      <c r="M239">
        <v>1</v>
      </c>
      <c r="N239" t="s">
        <v>2331</v>
      </c>
      <c r="O239" t="s">
        <v>2576</v>
      </c>
      <c r="Q239" t="s">
        <v>2047</v>
      </c>
    </row>
    <row r="240" spans="1:17" x14ac:dyDescent="0.2">
      <c r="A240" s="53">
        <v>240</v>
      </c>
      <c r="B240" s="264" t="s">
        <v>302</v>
      </c>
      <c r="C240" t="s">
        <v>576</v>
      </c>
      <c r="D240" t="s">
        <v>1560</v>
      </c>
      <c r="F240" s="265" t="s">
        <v>563</v>
      </c>
      <c r="M240">
        <v>1</v>
      </c>
      <c r="N240" t="s">
        <v>1801</v>
      </c>
      <c r="O240" t="s">
        <v>1802</v>
      </c>
      <c r="Q240" t="s">
        <v>2047</v>
      </c>
    </row>
    <row r="241" spans="1:17" x14ac:dyDescent="0.2">
      <c r="A241" s="53">
        <v>241</v>
      </c>
      <c r="B241" s="264" t="s">
        <v>302</v>
      </c>
      <c r="C241" t="s">
        <v>576</v>
      </c>
      <c r="D241" t="s">
        <v>1561</v>
      </c>
      <c r="F241" s="265" t="s">
        <v>563</v>
      </c>
      <c r="M241">
        <v>1</v>
      </c>
      <c r="N241" t="s">
        <v>2332</v>
      </c>
      <c r="O241" t="s">
        <v>2577</v>
      </c>
      <c r="Q241" t="s">
        <v>2047</v>
      </c>
    </row>
    <row r="242" spans="1:17" x14ac:dyDescent="0.2">
      <c r="A242" s="53">
        <v>242</v>
      </c>
      <c r="B242" s="264" t="s">
        <v>302</v>
      </c>
      <c r="C242" t="s">
        <v>576</v>
      </c>
      <c r="D242" t="s">
        <v>1562</v>
      </c>
      <c r="F242" s="265" t="s">
        <v>563</v>
      </c>
      <c r="M242">
        <v>1</v>
      </c>
      <c r="N242" t="s">
        <v>2333</v>
      </c>
      <c r="O242" t="s">
        <v>2578</v>
      </c>
      <c r="Q242" t="s">
        <v>2047</v>
      </c>
    </row>
    <row r="243" spans="1:17" x14ac:dyDescent="0.2">
      <c r="A243" s="53">
        <v>243</v>
      </c>
      <c r="B243" s="264" t="s">
        <v>302</v>
      </c>
      <c r="C243" t="s">
        <v>576</v>
      </c>
      <c r="D243" t="s">
        <v>1563</v>
      </c>
      <c r="F243" s="265" t="s">
        <v>563</v>
      </c>
      <c r="M243">
        <v>1</v>
      </c>
      <c r="N243" t="s">
        <v>2334</v>
      </c>
      <c r="O243" t="s">
        <v>2579</v>
      </c>
      <c r="Q243" t="s">
        <v>2047</v>
      </c>
    </row>
    <row r="244" spans="1:17" x14ac:dyDescent="0.2">
      <c r="A244" s="53">
        <v>244</v>
      </c>
      <c r="B244" s="264" t="s">
        <v>302</v>
      </c>
      <c r="C244" t="s">
        <v>576</v>
      </c>
      <c r="D244" t="s">
        <v>1564</v>
      </c>
      <c r="F244" s="265" t="s">
        <v>563</v>
      </c>
      <c r="M244">
        <v>1</v>
      </c>
      <c r="N244" t="s">
        <v>2335</v>
      </c>
      <c r="O244" t="s">
        <v>2580</v>
      </c>
      <c r="Q244" t="s">
        <v>2047</v>
      </c>
    </row>
    <row r="245" spans="1:17" x14ac:dyDescent="0.2">
      <c r="A245" s="53">
        <v>245</v>
      </c>
      <c r="B245" s="264" t="s">
        <v>302</v>
      </c>
      <c r="C245" t="s">
        <v>576</v>
      </c>
      <c r="D245" t="s">
        <v>1565</v>
      </c>
      <c r="F245" s="265" t="s">
        <v>563</v>
      </c>
      <c r="M245">
        <v>1</v>
      </c>
      <c r="N245" t="s">
        <v>2336</v>
      </c>
      <c r="O245" t="s">
        <v>2581</v>
      </c>
      <c r="Q245" t="s">
        <v>2047</v>
      </c>
    </row>
    <row r="246" spans="1:17" x14ac:dyDescent="0.2">
      <c r="A246" s="53">
        <v>246</v>
      </c>
      <c r="B246" s="264" t="s">
        <v>302</v>
      </c>
      <c r="C246" t="s">
        <v>576</v>
      </c>
      <c r="D246" t="s">
        <v>1566</v>
      </c>
      <c r="F246" s="265" t="s">
        <v>563</v>
      </c>
      <c r="M246">
        <v>1</v>
      </c>
      <c r="N246" t="s">
        <v>1722</v>
      </c>
      <c r="O246" t="s">
        <v>1750</v>
      </c>
      <c r="Q246" t="s">
        <v>2047</v>
      </c>
    </row>
    <row r="247" spans="1:17" x14ac:dyDescent="0.2">
      <c r="A247" s="53">
        <v>247</v>
      </c>
      <c r="B247" s="264" t="s">
        <v>302</v>
      </c>
      <c r="C247" t="s">
        <v>576</v>
      </c>
      <c r="D247" t="s">
        <v>1567</v>
      </c>
      <c r="F247" s="265" t="s">
        <v>563</v>
      </c>
      <c r="M247">
        <v>1</v>
      </c>
      <c r="N247" t="s">
        <v>1604</v>
      </c>
      <c r="O247" t="s">
        <v>1629</v>
      </c>
      <c r="Q247" t="s">
        <v>2047</v>
      </c>
    </row>
    <row r="248" spans="1:17" x14ac:dyDescent="0.2">
      <c r="A248" s="53">
        <v>248</v>
      </c>
      <c r="B248" s="264" t="s">
        <v>302</v>
      </c>
      <c r="C248" t="s">
        <v>576</v>
      </c>
      <c r="D248" t="s">
        <v>2117</v>
      </c>
      <c r="F248" s="265" t="s">
        <v>563</v>
      </c>
      <c r="M248">
        <v>1</v>
      </c>
      <c r="N248" t="s">
        <v>1723</v>
      </c>
      <c r="O248" t="s">
        <v>1751</v>
      </c>
      <c r="Q248" t="s">
        <v>2047</v>
      </c>
    </row>
    <row r="249" spans="1:17" x14ac:dyDescent="0.2">
      <c r="A249" s="53">
        <v>249</v>
      </c>
      <c r="B249" s="264" t="s">
        <v>302</v>
      </c>
      <c r="C249" t="s">
        <v>576</v>
      </c>
      <c r="D249" t="s">
        <v>1803</v>
      </c>
      <c r="F249" s="265" t="s">
        <v>563</v>
      </c>
      <c r="M249">
        <v>1</v>
      </c>
      <c r="N249" t="s">
        <v>1605</v>
      </c>
      <c r="O249" t="s">
        <v>1630</v>
      </c>
      <c r="Q249" t="s">
        <v>2047</v>
      </c>
    </row>
    <row r="250" spans="1:17" x14ac:dyDescent="0.2">
      <c r="A250" s="53">
        <v>250</v>
      </c>
      <c r="B250" s="264" t="s">
        <v>302</v>
      </c>
      <c r="C250" t="s">
        <v>576</v>
      </c>
      <c r="D250" t="s">
        <v>1703</v>
      </c>
      <c r="F250" s="265" t="s">
        <v>563</v>
      </c>
      <c r="M250">
        <v>1</v>
      </c>
      <c r="N250" t="s">
        <v>2337</v>
      </c>
      <c r="O250" t="s">
        <v>2582</v>
      </c>
      <c r="Q250" t="s">
        <v>2047</v>
      </c>
    </row>
    <row r="251" spans="1:17" x14ac:dyDescent="0.2">
      <c r="A251" s="53">
        <v>251</v>
      </c>
      <c r="B251" s="264" t="s">
        <v>302</v>
      </c>
      <c r="C251" t="s">
        <v>576</v>
      </c>
      <c r="D251" t="s">
        <v>2118</v>
      </c>
      <c r="F251" s="265" t="s">
        <v>563</v>
      </c>
      <c r="M251">
        <v>1</v>
      </c>
      <c r="N251" t="s">
        <v>2338</v>
      </c>
      <c r="O251" t="s">
        <v>2583</v>
      </c>
      <c r="Q251" t="s">
        <v>2047</v>
      </c>
    </row>
    <row r="252" spans="1:17" x14ac:dyDescent="0.2">
      <c r="A252" s="53">
        <v>252</v>
      </c>
      <c r="B252" s="264" t="s">
        <v>302</v>
      </c>
      <c r="C252" t="s">
        <v>576</v>
      </c>
      <c r="D252" t="s">
        <v>2119</v>
      </c>
      <c r="F252" s="265" t="s">
        <v>563</v>
      </c>
      <c r="M252">
        <v>1</v>
      </c>
      <c r="N252" t="s">
        <v>1724</v>
      </c>
      <c r="O252" t="s">
        <v>1631</v>
      </c>
      <c r="Q252" t="s">
        <v>2047</v>
      </c>
    </row>
    <row r="253" spans="1:17" x14ac:dyDescent="0.2">
      <c r="A253" s="53">
        <v>253</v>
      </c>
      <c r="B253" s="264" t="s">
        <v>302</v>
      </c>
      <c r="C253" t="s">
        <v>576</v>
      </c>
      <c r="D253" t="s">
        <v>2120</v>
      </c>
      <c r="F253" s="265" t="s">
        <v>563</v>
      </c>
      <c r="M253">
        <v>1</v>
      </c>
      <c r="N253" t="s">
        <v>2339</v>
      </c>
      <c r="O253" t="s">
        <v>2584</v>
      </c>
      <c r="Q253" t="s">
        <v>2047</v>
      </c>
    </row>
    <row r="254" spans="1:17" x14ac:dyDescent="0.2">
      <c r="A254" s="53">
        <v>254</v>
      </c>
      <c r="B254" s="264" t="s">
        <v>302</v>
      </c>
      <c r="C254" t="s">
        <v>576</v>
      </c>
      <c r="D254" t="s">
        <v>2121</v>
      </c>
      <c r="F254" s="265" t="s">
        <v>563</v>
      </c>
      <c r="M254">
        <v>1</v>
      </c>
      <c r="N254" t="s">
        <v>2340</v>
      </c>
      <c r="O254" t="s">
        <v>2585</v>
      </c>
      <c r="Q254" t="s">
        <v>2047</v>
      </c>
    </row>
    <row r="255" spans="1:17" x14ac:dyDescent="0.2">
      <c r="A255" s="53">
        <v>255</v>
      </c>
      <c r="B255" s="264" t="s">
        <v>302</v>
      </c>
      <c r="C255" t="s">
        <v>576</v>
      </c>
      <c r="D255" t="s">
        <v>2122</v>
      </c>
      <c r="F255" s="265" t="s">
        <v>563</v>
      </c>
      <c r="M255">
        <v>1</v>
      </c>
      <c r="N255" t="s">
        <v>2341</v>
      </c>
      <c r="O255" t="s">
        <v>2586</v>
      </c>
      <c r="Q255" t="s">
        <v>2047</v>
      </c>
    </row>
    <row r="256" spans="1:17" x14ac:dyDescent="0.2">
      <c r="A256" s="53">
        <v>256</v>
      </c>
      <c r="B256" s="264" t="s">
        <v>302</v>
      </c>
      <c r="C256" t="s">
        <v>576</v>
      </c>
      <c r="D256" t="s">
        <v>2123</v>
      </c>
      <c r="F256" s="265" t="s">
        <v>563</v>
      </c>
      <c r="M256">
        <v>1</v>
      </c>
      <c r="N256" t="s">
        <v>1725</v>
      </c>
      <c r="O256" t="s">
        <v>1752</v>
      </c>
      <c r="Q256" t="s">
        <v>2047</v>
      </c>
    </row>
    <row r="257" spans="1:17" x14ac:dyDescent="0.2">
      <c r="A257" s="53">
        <v>257</v>
      </c>
      <c r="B257" s="264" t="s">
        <v>302</v>
      </c>
      <c r="C257" t="s">
        <v>576</v>
      </c>
      <c r="D257" t="s">
        <v>2124</v>
      </c>
      <c r="F257" s="265" t="s">
        <v>563</v>
      </c>
      <c r="M257">
        <v>1</v>
      </c>
      <c r="N257" t="s">
        <v>1726</v>
      </c>
      <c r="O257" t="s">
        <v>1753</v>
      </c>
      <c r="Q257" t="s">
        <v>2047</v>
      </c>
    </row>
    <row r="258" spans="1:17" x14ac:dyDescent="0.2">
      <c r="A258" s="53">
        <v>258</v>
      </c>
      <c r="B258" s="264" t="s">
        <v>302</v>
      </c>
      <c r="C258" t="s">
        <v>576</v>
      </c>
      <c r="D258" t="s">
        <v>2125</v>
      </c>
      <c r="F258" s="265" t="s">
        <v>563</v>
      </c>
      <c r="M258">
        <v>1</v>
      </c>
      <c r="N258" t="s">
        <v>1727</v>
      </c>
      <c r="O258" t="s">
        <v>1754</v>
      </c>
      <c r="Q258" t="s">
        <v>2047</v>
      </c>
    </row>
    <row r="259" spans="1:17" x14ac:dyDescent="0.2">
      <c r="A259" s="53">
        <v>259</v>
      </c>
      <c r="B259" s="264" t="s">
        <v>302</v>
      </c>
      <c r="C259" t="s">
        <v>576</v>
      </c>
      <c r="D259" t="s">
        <v>2126</v>
      </c>
      <c r="F259" s="265" t="s">
        <v>563</v>
      </c>
      <c r="M259">
        <v>1</v>
      </c>
      <c r="N259" t="s">
        <v>1728</v>
      </c>
      <c r="O259" t="s">
        <v>1755</v>
      </c>
      <c r="Q259" t="s">
        <v>2047</v>
      </c>
    </row>
    <row r="260" spans="1:17" x14ac:dyDescent="0.2">
      <c r="A260" s="53">
        <v>260</v>
      </c>
      <c r="B260" s="264" t="s">
        <v>302</v>
      </c>
      <c r="C260" t="s">
        <v>576</v>
      </c>
      <c r="D260" t="s">
        <v>2127</v>
      </c>
      <c r="F260" s="265" t="s">
        <v>563</v>
      </c>
      <c r="M260">
        <v>1</v>
      </c>
      <c r="N260" t="s">
        <v>2342</v>
      </c>
      <c r="O260" t="s">
        <v>2587</v>
      </c>
      <c r="Q260" t="s">
        <v>2047</v>
      </c>
    </row>
    <row r="261" spans="1:17" x14ac:dyDescent="0.2">
      <c r="A261" s="53">
        <v>261</v>
      </c>
      <c r="B261" s="264" t="s">
        <v>302</v>
      </c>
      <c r="C261" t="s">
        <v>576</v>
      </c>
      <c r="D261" t="s">
        <v>2128</v>
      </c>
      <c r="F261" s="265" t="s">
        <v>563</v>
      </c>
      <c r="M261">
        <v>1</v>
      </c>
      <c r="N261" t="s">
        <v>2343</v>
      </c>
      <c r="O261" t="s">
        <v>2588</v>
      </c>
      <c r="Q261" t="s">
        <v>2047</v>
      </c>
    </row>
    <row r="262" spans="1:17" x14ac:dyDescent="0.2">
      <c r="A262" s="53">
        <v>262</v>
      </c>
      <c r="B262" s="264" t="s">
        <v>302</v>
      </c>
      <c r="C262" t="s">
        <v>576</v>
      </c>
      <c r="D262" t="s">
        <v>2129</v>
      </c>
      <c r="F262" s="265" t="s">
        <v>563</v>
      </c>
      <c r="M262">
        <v>1</v>
      </c>
      <c r="N262" t="s">
        <v>2344</v>
      </c>
      <c r="O262" t="s">
        <v>2589</v>
      </c>
      <c r="Q262" t="s">
        <v>2047</v>
      </c>
    </row>
    <row r="263" spans="1:17" x14ac:dyDescent="0.2">
      <c r="A263" s="53">
        <v>263</v>
      </c>
      <c r="B263" s="264" t="s">
        <v>302</v>
      </c>
      <c r="C263" t="s">
        <v>576</v>
      </c>
      <c r="D263" t="s">
        <v>2130</v>
      </c>
      <c r="F263" s="265" t="s">
        <v>563</v>
      </c>
      <c r="M263">
        <v>1</v>
      </c>
      <c r="N263" t="s">
        <v>2345</v>
      </c>
      <c r="O263" t="s">
        <v>2590</v>
      </c>
      <c r="Q263" t="s">
        <v>2047</v>
      </c>
    </row>
    <row r="264" spans="1:17" x14ac:dyDescent="0.2">
      <c r="A264" s="53">
        <v>264</v>
      </c>
      <c r="B264" s="264" t="s">
        <v>302</v>
      </c>
      <c r="C264" t="s">
        <v>576</v>
      </c>
      <c r="D264" t="s">
        <v>2131</v>
      </c>
      <c r="F264" s="265" t="s">
        <v>563</v>
      </c>
      <c r="M264">
        <v>1</v>
      </c>
      <c r="N264" t="s">
        <v>2346</v>
      </c>
      <c r="O264" t="s">
        <v>2591</v>
      </c>
      <c r="Q264" t="s">
        <v>2047</v>
      </c>
    </row>
    <row r="265" spans="1:17" x14ac:dyDescent="0.2">
      <c r="A265" s="53">
        <v>265</v>
      </c>
      <c r="B265" s="264" t="s">
        <v>302</v>
      </c>
      <c r="C265" t="s">
        <v>576</v>
      </c>
      <c r="D265" t="s">
        <v>2132</v>
      </c>
      <c r="F265" s="265" t="s">
        <v>563</v>
      </c>
      <c r="M265">
        <v>1</v>
      </c>
      <c r="N265" t="s">
        <v>2347</v>
      </c>
      <c r="O265" t="s">
        <v>2592</v>
      </c>
      <c r="Q265" t="s">
        <v>2047</v>
      </c>
    </row>
    <row r="266" spans="1:17" x14ac:dyDescent="0.2">
      <c r="A266" s="53">
        <v>266</v>
      </c>
      <c r="B266" s="264" t="s">
        <v>302</v>
      </c>
      <c r="C266" t="s">
        <v>576</v>
      </c>
      <c r="D266" t="s">
        <v>1568</v>
      </c>
      <c r="F266" s="265" t="s">
        <v>563</v>
      </c>
      <c r="M266">
        <v>1</v>
      </c>
      <c r="N266" t="s">
        <v>1729</v>
      </c>
      <c r="O266" t="s">
        <v>1756</v>
      </c>
      <c r="Q266" t="s">
        <v>2047</v>
      </c>
    </row>
    <row r="267" spans="1:17" x14ac:dyDescent="0.2">
      <c r="A267" s="53">
        <v>267</v>
      </c>
      <c r="B267" s="264" t="s">
        <v>302</v>
      </c>
      <c r="C267" t="s">
        <v>576</v>
      </c>
      <c r="D267" t="s">
        <v>1569</v>
      </c>
      <c r="F267" s="265" t="s">
        <v>563</v>
      </c>
      <c r="M267">
        <v>1</v>
      </c>
      <c r="N267" t="s">
        <v>1730</v>
      </c>
      <c r="O267" t="s">
        <v>1757</v>
      </c>
      <c r="Q267" t="s">
        <v>2047</v>
      </c>
    </row>
    <row r="268" spans="1:17" x14ac:dyDescent="0.2">
      <c r="A268" s="53">
        <v>268</v>
      </c>
      <c r="B268" s="264" t="s">
        <v>302</v>
      </c>
      <c r="C268" t="s">
        <v>576</v>
      </c>
      <c r="D268" t="s">
        <v>1570</v>
      </c>
      <c r="F268" s="265" t="s">
        <v>563</v>
      </c>
      <c r="M268">
        <v>1</v>
      </c>
      <c r="N268" t="s">
        <v>2348</v>
      </c>
      <c r="O268" t="s">
        <v>2593</v>
      </c>
      <c r="Q268" t="s">
        <v>2047</v>
      </c>
    </row>
    <row r="269" spans="1:17" x14ac:dyDescent="0.2">
      <c r="A269" s="53">
        <v>269</v>
      </c>
      <c r="B269" s="264" t="s">
        <v>302</v>
      </c>
      <c r="C269" t="s">
        <v>576</v>
      </c>
      <c r="D269" t="s">
        <v>1571</v>
      </c>
      <c r="F269" s="265" t="s">
        <v>563</v>
      </c>
      <c r="M269">
        <v>1</v>
      </c>
      <c r="N269" t="s">
        <v>1731</v>
      </c>
      <c r="O269" t="s">
        <v>1758</v>
      </c>
      <c r="Q269" t="s">
        <v>2047</v>
      </c>
    </row>
    <row r="270" spans="1:17" x14ac:dyDescent="0.2">
      <c r="A270" s="53">
        <v>270</v>
      </c>
      <c r="B270" s="264" t="s">
        <v>302</v>
      </c>
      <c r="C270" t="s">
        <v>576</v>
      </c>
      <c r="D270" t="s">
        <v>1572</v>
      </c>
      <c r="F270" s="265" t="s">
        <v>563</v>
      </c>
      <c r="M270">
        <v>1</v>
      </c>
      <c r="N270" t="s">
        <v>2349</v>
      </c>
      <c r="O270" t="s">
        <v>2594</v>
      </c>
      <c r="Q270" t="s">
        <v>2047</v>
      </c>
    </row>
    <row r="271" spans="1:17" x14ac:dyDescent="0.2">
      <c r="A271" s="53">
        <v>271</v>
      </c>
      <c r="B271" s="264" t="s">
        <v>302</v>
      </c>
      <c r="C271" t="s">
        <v>576</v>
      </c>
      <c r="D271" t="s">
        <v>1573</v>
      </c>
      <c r="F271" s="265" t="s">
        <v>563</v>
      </c>
      <c r="M271">
        <v>1</v>
      </c>
      <c r="N271" t="s">
        <v>2350</v>
      </c>
      <c r="O271" t="s">
        <v>2595</v>
      </c>
      <c r="Q271" t="s">
        <v>2047</v>
      </c>
    </row>
    <row r="272" spans="1:17" x14ac:dyDescent="0.2">
      <c r="A272" s="53">
        <v>272</v>
      </c>
      <c r="B272" s="264" t="s">
        <v>302</v>
      </c>
      <c r="C272" t="s">
        <v>576</v>
      </c>
      <c r="D272" t="s">
        <v>1574</v>
      </c>
      <c r="F272" s="265" t="s">
        <v>563</v>
      </c>
      <c r="M272">
        <v>1</v>
      </c>
      <c r="N272" t="s">
        <v>2351</v>
      </c>
      <c r="O272" t="s">
        <v>2596</v>
      </c>
      <c r="Q272" t="s">
        <v>2047</v>
      </c>
    </row>
    <row r="273" spans="1:17" x14ac:dyDescent="0.2">
      <c r="A273" s="53">
        <v>273</v>
      </c>
      <c r="B273" s="264" t="s">
        <v>302</v>
      </c>
      <c r="C273" t="s">
        <v>576</v>
      </c>
      <c r="D273" t="s">
        <v>1575</v>
      </c>
      <c r="F273" s="265" t="s">
        <v>563</v>
      </c>
      <c r="M273">
        <v>1</v>
      </c>
      <c r="N273" t="s">
        <v>2352</v>
      </c>
      <c r="O273" t="s">
        <v>2597</v>
      </c>
      <c r="Q273" t="s">
        <v>2047</v>
      </c>
    </row>
    <row r="274" spans="1:17" x14ac:dyDescent="0.2">
      <c r="A274" s="53">
        <v>274</v>
      </c>
      <c r="B274" s="264" t="s">
        <v>302</v>
      </c>
      <c r="C274" t="s">
        <v>576</v>
      </c>
      <c r="D274" t="s">
        <v>1576</v>
      </c>
      <c r="F274" s="265" t="s">
        <v>563</v>
      </c>
      <c r="M274">
        <v>1</v>
      </c>
      <c r="N274" t="s">
        <v>2353</v>
      </c>
      <c r="O274" t="s">
        <v>1632</v>
      </c>
      <c r="Q274" t="s">
        <v>2047</v>
      </c>
    </row>
    <row r="275" spans="1:17" x14ac:dyDescent="0.2">
      <c r="A275" s="53">
        <v>275</v>
      </c>
      <c r="B275" s="264" t="s">
        <v>302</v>
      </c>
      <c r="C275" t="s">
        <v>576</v>
      </c>
      <c r="D275" t="s">
        <v>1577</v>
      </c>
      <c r="F275" s="265" t="s">
        <v>563</v>
      </c>
      <c r="M275">
        <v>1</v>
      </c>
      <c r="N275" t="s">
        <v>2354</v>
      </c>
      <c r="O275" t="s">
        <v>2598</v>
      </c>
      <c r="Q275" t="s">
        <v>2047</v>
      </c>
    </row>
    <row r="276" spans="1:17" x14ac:dyDescent="0.2">
      <c r="A276" s="53">
        <v>276</v>
      </c>
      <c r="B276" s="264" t="s">
        <v>302</v>
      </c>
      <c r="C276" t="s">
        <v>576</v>
      </c>
      <c r="D276" t="s">
        <v>1578</v>
      </c>
      <c r="F276" s="265" t="s">
        <v>563</v>
      </c>
      <c r="M276">
        <v>1</v>
      </c>
      <c r="N276" t="s">
        <v>2355</v>
      </c>
      <c r="O276" t="s">
        <v>2599</v>
      </c>
      <c r="Q276" t="s">
        <v>2047</v>
      </c>
    </row>
    <row r="277" spans="1:17" x14ac:dyDescent="0.2">
      <c r="A277" s="53">
        <v>277</v>
      </c>
      <c r="B277" s="264" t="s">
        <v>302</v>
      </c>
      <c r="C277" t="s">
        <v>576</v>
      </c>
      <c r="D277" t="s">
        <v>1579</v>
      </c>
      <c r="F277" s="265" t="s">
        <v>563</v>
      </c>
      <c r="M277">
        <v>1</v>
      </c>
      <c r="N277" t="s">
        <v>2356</v>
      </c>
      <c r="O277" t="s">
        <v>2600</v>
      </c>
      <c r="Q277" t="s">
        <v>2047</v>
      </c>
    </row>
    <row r="278" spans="1:17" x14ac:dyDescent="0.2">
      <c r="A278" s="53">
        <v>278</v>
      </c>
      <c r="B278" s="264" t="s">
        <v>302</v>
      </c>
      <c r="C278" t="s">
        <v>576</v>
      </c>
      <c r="D278" t="s">
        <v>1580</v>
      </c>
      <c r="F278" s="265" t="s">
        <v>563</v>
      </c>
      <c r="M278">
        <v>1</v>
      </c>
      <c r="N278" t="s">
        <v>2357</v>
      </c>
      <c r="O278" t="s">
        <v>2601</v>
      </c>
      <c r="Q278" t="s">
        <v>2047</v>
      </c>
    </row>
    <row r="279" spans="1:17" x14ac:dyDescent="0.2">
      <c r="A279" s="53">
        <v>279</v>
      </c>
      <c r="B279" s="264" t="s">
        <v>302</v>
      </c>
      <c r="C279" t="s">
        <v>576</v>
      </c>
      <c r="D279" t="s">
        <v>1581</v>
      </c>
      <c r="F279" s="265" t="s">
        <v>563</v>
      </c>
      <c r="M279">
        <v>1</v>
      </c>
      <c r="N279" t="s">
        <v>2358</v>
      </c>
      <c r="O279" t="s">
        <v>2602</v>
      </c>
      <c r="Q279" t="s">
        <v>2047</v>
      </c>
    </row>
    <row r="280" spans="1:17" x14ac:dyDescent="0.2">
      <c r="A280" s="53">
        <v>280</v>
      </c>
      <c r="B280" s="264" t="s">
        <v>302</v>
      </c>
      <c r="C280" t="s">
        <v>576</v>
      </c>
      <c r="D280" t="s">
        <v>1582</v>
      </c>
      <c r="F280" s="265" t="s">
        <v>563</v>
      </c>
      <c r="M280">
        <v>1</v>
      </c>
      <c r="N280" t="s">
        <v>2359</v>
      </c>
      <c r="O280" t="s">
        <v>1759</v>
      </c>
      <c r="Q280" t="s">
        <v>2430</v>
      </c>
    </row>
    <row r="281" spans="1:17" x14ac:dyDescent="0.2">
      <c r="A281" s="53">
        <v>281</v>
      </c>
      <c r="B281" s="264" t="s">
        <v>302</v>
      </c>
      <c r="C281" t="s">
        <v>576</v>
      </c>
      <c r="D281" t="s">
        <v>1583</v>
      </c>
      <c r="F281" s="265" t="s">
        <v>563</v>
      </c>
      <c r="M281">
        <v>1</v>
      </c>
      <c r="N281" t="s">
        <v>2360</v>
      </c>
      <c r="O281" t="s">
        <v>1633</v>
      </c>
      <c r="Q281" t="s">
        <v>2430</v>
      </c>
    </row>
    <row r="282" spans="1:17" x14ac:dyDescent="0.2">
      <c r="A282" s="53">
        <v>282</v>
      </c>
      <c r="B282" s="264" t="s">
        <v>302</v>
      </c>
      <c r="C282" t="s">
        <v>576</v>
      </c>
      <c r="D282" t="s">
        <v>1584</v>
      </c>
      <c r="F282" s="265" t="s">
        <v>563</v>
      </c>
      <c r="M282">
        <v>1</v>
      </c>
      <c r="N282" t="s">
        <v>2361</v>
      </c>
      <c r="O282" t="s">
        <v>2603</v>
      </c>
      <c r="Q282" t="s">
        <v>2047</v>
      </c>
    </row>
    <row r="283" spans="1:17" x14ac:dyDescent="0.2">
      <c r="A283" s="53">
        <v>283</v>
      </c>
      <c r="B283" s="264" t="s">
        <v>302</v>
      </c>
      <c r="C283" t="s">
        <v>576</v>
      </c>
      <c r="D283" t="s">
        <v>1585</v>
      </c>
      <c r="F283" s="265" t="s">
        <v>563</v>
      </c>
      <c r="M283">
        <v>1</v>
      </c>
      <c r="N283" t="s">
        <v>2362</v>
      </c>
      <c r="O283" t="s">
        <v>2604</v>
      </c>
      <c r="Q283" t="s">
        <v>2047</v>
      </c>
    </row>
    <row r="284" spans="1:17" x14ac:dyDescent="0.2">
      <c r="A284" s="53">
        <v>284</v>
      </c>
      <c r="B284" s="264" t="s">
        <v>302</v>
      </c>
      <c r="C284" t="s">
        <v>576</v>
      </c>
      <c r="D284" t="s">
        <v>1586</v>
      </c>
      <c r="F284" s="265" t="s">
        <v>563</v>
      </c>
      <c r="M284">
        <v>1</v>
      </c>
      <c r="N284" t="s">
        <v>2363</v>
      </c>
      <c r="O284" t="s">
        <v>2605</v>
      </c>
      <c r="Q284" t="s">
        <v>2047</v>
      </c>
    </row>
    <row r="285" spans="1:17" x14ac:dyDescent="0.2">
      <c r="A285" s="53">
        <v>285</v>
      </c>
      <c r="B285" s="264" t="s">
        <v>302</v>
      </c>
      <c r="C285" t="s">
        <v>576</v>
      </c>
      <c r="D285" t="s">
        <v>1587</v>
      </c>
      <c r="F285" s="265" t="s">
        <v>563</v>
      </c>
      <c r="M285">
        <v>1</v>
      </c>
      <c r="N285" t="s">
        <v>2364</v>
      </c>
      <c r="O285" t="s">
        <v>2606</v>
      </c>
      <c r="Q285" t="s">
        <v>2047</v>
      </c>
    </row>
    <row r="286" spans="1:17" x14ac:dyDescent="0.2">
      <c r="A286" s="53">
        <v>286</v>
      </c>
      <c r="B286" s="264" t="s">
        <v>302</v>
      </c>
      <c r="C286" t="s">
        <v>1814</v>
      </c>
      <c r="D286" t="s">
        <v>1839</v>
      </c>
      <c r="F286" s="265" t="s">
        <v>563</v>
      </c>
      <c r="M286">
        <v>1</v>
      </c>
      <c r="N286" t="s">
        <v>1841</v>
      </c>
      <c r="O286" t="s">
        <v>1842</v>
      </c>
      <c r="Q286" t="s">
        <v>2047</v>
      </c>
    </row>
    <row r="287" spans="1:17" x14ac:dyDescent="0.2">
      <c r="A287" s="53">
        <v>287</v>
      </c>
      <c r="B287" s="264" t="s">
        <v>302</v>
      </c>
      <c r="C287" t="s">
        <v>1814</v>
      </c>
      <c r="D287" t="s">
        <v>1840</v>
      </c>
      <c r="F287" s="265" t="s">
        <v>563</v>
      </c>
      <c r="M287">
        <v>1</v>
      </c>
      <c r="N287" t="s">
        <v>2365</v>
      </c>
      <c r="O287" t="s">
        <v>2607</v>
      </c>
      <c r="Q287" t="s">
        <v>2047</v>
      </c>
    </row>
    <row r="288" spans="1:17" x14ac:dyDescent="0.2">
      <c r="A288" s="53">
        <v>288</v>
      </c>
      <c r="B288" s="264" t="s">
        <v>302</v>
      </c>
      <c r="C288" t="s">
        <v>1814</v>
      </c>
      <c r="D288" t="s">
        <v>1844</v>
      </c>
      <c r="F288" s="265" t="s">
        <v>563</v>
      </c>
      <c r="M288">
        <v>1</v>
      </c>
      <c r="N288" t="s">
        <v>2366</v>
      </c>
      <c r="O288" t="s">
        <v>2608</v>
      </c>
      <c r="Q288" t="s">
        <v>2047</v>
      </c>
    </row>
    <row r="289" spans="1:17" x14ac:dyDescent="0.2">
      <c r="A289" s="53">
        <v>289</v>
      </c>
      <c r="B289" s="264" t="s">
        <v>302</v>
      </c>
      <c r="C289" t="s">
        <v>1814</v>
      </c>
      <c r="D289" t="s">
        <v>1845</v>
      </c>
      <c r="F289" s="265" t="s">
        <v>563</v>
      </c>
      <c r="M289">
        <v>1</v>
      </c>
      <c r="N289" t="s">
        <v>1852</v>
      </c>
      <c r="O289" t="s">
        <v>1853</v>
      </c>
      <c r="Q289" t="s">
        <v>2047</v>
      </c>
    </row>
    <row r="290" spans="1:17" x14ac:dyDescent="0.2">
      <c r="A290" s="53">
        <v>290</v>
      </c>
      <c r="B290" s="264" t="s">
        <v>302</v>
      </c>
      <c r="C290" t="s">
        <v>1814</v>
      </c>
      <c r="D290" t="s">
        <v>1846</v>
      </c>
      <c r="F290" s="265" t="s">
        <v>563</v>
      </c>
      <c r="M290">
        <v>1</v>
      </c>
      <c r="N290" t="s">
        <v>2367</v>
      </c>
      <c r="O290" t="s">
        <v>2609</v>
      </c>
      <c r="Q290" t="s">
        <v>2047</v>
      </c>
    </row>
    <row r="291" spans="1:17" x14ac:dyDescent="0.2">
      <c r="A291" s="53">
        <v>291</v>
      </c>
      <c r="B291" s="264" t="s">
        <v>302</v>
      </c>
      <c r="C291" t="s">
        <v>1814</v>
      </c>
      <c r="D291" t="s">
        <v>1847</v>
      </c>
      <c r="F291" s="265" t="s">
        <v>563</v>
      </c>
      <c r="M291">
        <v>1</v>
      </c>
      <c r="N291" t="s">
        <v>2368</v>
      </c>
      <c r="O291" t="s">
        <v>2610</v>
      </c>
      <c r="Q291" t="s">
        <v>2047</v>
      </c>
    </row>
    <row r="292" spans="1:17" x14ac:dyDescent="0.2">
      <c r="A292" s="53">
        <v>292</v>
      </c>
      <c r="B292" s="264" t="s">
        <v>302</v>
      </c>
      <c r="C292" t="s">
        <v>1814</v>
      </c>
      <c r="D292" t="s">
        <v>1848</v>
      </c>
      <c r="F292" s="265" t="s">
        <v>563</v>
      </c>
      <c r="M292">
        <v>1</v>
      </c>
      <c r="N292" t="s">
        <v>2369</v>
      </c>
      <c r="O292" t="s">
        <v>2611</v>
      </c>
      <c r="Q292" t="s">
        <v>2047</v>
      </c>
    </row>
    <row r="293" spans="1:17" x14ac:dyDescent="0.2">
      <c r="A293" s="53">
        <v>293</v>
      </c>
      <c r="B293" s="264" t="s">
        <v>302</v>
      </c>
      <c r="C293" t="s">
        <v>1814</v>
      </c>
      <c r="D293" t="s">
        <v>1849</v>
      </c>
      <c r="F293" s="265" t="s">
        <v>563</v>
      </c>
      <c r="M293">
        <v>1</v>
      </c>
      <c r="N293" t="s">
        <v>2370</v>
      </c>
      <c r="O293" t="s">
        <v>2612</v>
      </c>
      <c r="Q293" t="s">
        <v>2047</v>
      </c>
    </row>
    <row r="294" spans="1:17" x14ac:dyDescent="0.2">
      <c r="A294" s="53">
        <v>294</v>
      </c>
      <c r="B294" s="264" t="s">
        <v>302</v>
      </c>
      <c r="C294" t="s">
        <v>1814</v>
      </c>
      <c r="D294" t="s">
        <v>1850</v>
      </c>
      <c r="F294" s="265" t="s">
        <v>563</v>
      </c>
      <c r="M294">
        <v>1</v>
      </c>
      <c r="N294" t="s">
        <v>2371</v>
      </c>
      <c r="O294" t="s">
        <v>2613</v>
      </c>
      <c r="Q294" t="s">
        <v>2047</v>
      </c>
    </row>
    <row r="295" spans="1:17" x14ac:dyDescent="0.2">
      <c r="A295" s="53">
        <v>295</v>
      </c>
      <c r="B295" s="264" t="s">
        <v>302</v>
      </c>
      <c r="C295" t="s">
        <v>1814</v>
      </c>
      <c r="D295" t="s">
        <v>1851</v>
      </c>
      <c r="F295" s="265" t="s">
        <v>563</v>
      </c>
      <c r="M295">
        <v>1</v>
      </c>
      <c r="N295" t="s">
        <v>1855</v>
      </c>
      <c r="O295" t="s">
        <v>1856</v>
      </c>
      <c r="Q295" t="s">
        <v>2047</v>
      </c>
    </row>
    <row r="296" spans="1:17" x14ac:dyDescent="0.2">
      <c r="A296" s="53">
        <v>296</v>
      </c>
      <c r="B296" s="264" t="s">
        <v>302</v>
      </c>
      <c r="C296" t="s">
        <v>1814</v>
      </c>
      <c r="D296" t="s">
        <v>1854</v>
      </c>
      <c r="F296" s="265" t="s">
        <v>563</v>
      </c>
      <c r="M296">
        <v>1</v>
      </c>
      <c r="N296" t="s">
        <v>1858</v>
      </c>
      <c r="O296" t="s">
        <v>1859</v>
      </c>
      <c r="Q296" t="s">
        <v>2047</v>
      </c>
    </row>
    <row r="297" spans="1:17" x14ac:dyDescent="0.2">
      <c r="A297" s="53">
        <v>297</v>
      </c>
      <c r="B297" s="264" t="s">
        <v>302</v>
      </c>
      <c r="C297" t="s">
        <v>1814</v>
      </c>
      <c r="D297" t="s">
        <v>1857</v>
      </c>
      <c r="F297" s="265" t="s">
        <v>563</v>
      </c>
      <c r="M297">
        <v>1</v>
      </c>
      <c r="N297" t="s">
        <v>1861</v>
      </c>
      <c r="O297" t="s">
        <v>1862</v>
      </c>
      <c r="Q297" t="s">
        <v>2047</v>
      </c>
    </row>
    <row r="298" spans="1:17" x14ac:dyDescent="0.2">
      <c r="A298" s="53">
        <v>298</v>
      </c>
      <c r="B298" s="264" t="s">
        <v>302</v>
      </c>
      <c r="C298" t="s">
        <v>1814</v>
      </c>
      <c r="D298" t="s">
        <v>1860</v>
      </c>
      <c r="F298" s="265" t="s">
        <v>563</v>
      </c>
      <c r="M298">
        <v>1</v>
      </c>
      <c r="N298" t="s">
        <v>1864</v>
      </c>
      <c r="O298" t="s">
        <v>1865</v>
      </c>
      <c r="Q298" t="s">
        <v>2047</v>
      </c>
    </row>
    <row r="299" spans="1:17" x14ac:dyDescent="0.2">
      <c r="A299" s="53">
        <v>299</v>
      </c>
      <c r="B299" s="264" t="s">
        <v>302</v>
      </c>
      <c r="C299" t="s">
        <v>1814</v>
      </c>
      <c r="D299" t="s">
        <v>1863</v>
      </c>
      <c r="F299" s="265" t="s">
        <v>563</v>
      </c>
      <c r="M299">
        <v>1</v>
      </c>
      <c r="N299" t="s">
        <v>2372</v>
      </c>
      <c r="O299" t="s">
        <v>2614</v>
      </c>
      <c r="Q299" t="s">
        <v>2047</v>
      </c>
    </row>
    <row r="300" spans="1:17" x14ac:dyDescent="0.2">
      <c r="A300" s="53">
        <v>300</v>
      </c>
      <c r="B300" s="264" t="s">
        <v>302</v>
      </c>
      <c r="C300" t="s">
        <v>1814</v>
      </c>
      <c r="D300" t="s">
        <v>2133</v>
      </c>
      <c r="F300" s="265" t="s">
        <v>563</v>
      </c>
      <c r="M300">
        <v>1</v>
      </c>
      <c r="N300" t="s">
        <v>2373</v>
      </c>
      <c r="O300" t="s">
        <v>2615</v>
      </c>
      <c r="Q300" t="s">
        <v>2047</v>
      </c>
    </row>
    <row r="301" spans="1:17" x14ac:dyDescent="0.2">
      <c r="A301" s="53">
        <v>301</v>
      </c>
      <c r="B301" s="264" t="s">
        <v>302</v>
      </c>
      <c r="C301" t="s">
        <v>1814</v>
      </c>
      <c r="D301" t="s">
        <v>2134</v>
      </c>
      <c r="F301" s="265" t="s">
        <v>563</v>
      </c>
      <c r="M301">
        <v>1</v>
      </c>
      <c r="N301" t="s">
        <v>1870</v>
      </c>
      <c r="O301" t="s">
        <v>1871</v>
      </c>
      <c r="Q301" t="s">
        <v>2047</v>
      </c>
    </row>
    <row r="302" spans="1:17" x14ac:dyDescent="0.2">
      <c r="A302" s="53">
        <v>302</v>
      </c>
      <c r="B302" s="264" t="s">
        <v>302</v>
      </c>
      <c r="C302" t="s">
        <v>1814</v>
      </c>
      <c r="D302" t="s">
        <v>2135</v>
      </c>
      <c r="F302" s="265" t="s">
        <v>563</v>
      </c>
      <c r="M302">
        <v>1</v>
      </c>
      <c r="N302" t="s">
        <v>2374</v>
      </c>
      <c r="O302" t="s">
        <v>2616</v>
      </c>
      <c r="Q302" t="s">
        <v>2047</v>
      </c>
    </row>
    <row r="303" spans="1:17" x14ac:dyDescent="0.2">
      <c r="A303" s="53">
        <v>303</v>
      </c>
      <c r="B303" s="264" t="s">
        <v>302</v>
      </c>
      <c r="C303" t="s">
        <v>1814</v>
      </c>
      <c r="D303" t="s">
        <v>2136</v>
      </c>
      <c r="F303" s="265" t="s">
        <v>563</v>
      </c>
      <c r="M303">
        <v>1</v>
      </c>
      <c r="N303" t="s">
        <v>2375</v>
      </c>
      <c r="O303" t="s">
        <v>2617</v>
      </c>
      <c r="Q303" t="s">
        <v>2047</v>
      </c>
    </row>
    <row r="304" spans="1:17" x14ac:dyDescent="0.2">
      <c r="A304" s="53">
        <v>304</v>
      </c>
      <c r="B304" s="264" t="s">
        <v>302</v>
      </c>
      <c r="C304" t="s">
        <v>1814</v>
      </c>
      <c r="D304" t="s">
        <v>2137</v>
      </c>
      <c r="F304" s="265" t="s">
        <v>563</v>
      </c>
      <c r="M304">
        <v>1</v>
      </c>
      <c r="N304" t="s">
        <v>2376</v>
      </c>
      <c r="O304" t="s">
        <v>2618</v>
      </c>
      <c r="Q304" t="s">
        <v>2047</v>
      </c>
    </row>
    <row r="305" spans="1:17" x14ac:dyDescent="0.2">
      <c r="A305" s="53">
        <v>305</v>
      </c>
      <c r="B305" s="264" t="s">
        <v>302</v>
      </c>
      <c r="C305" t="s">
        <v>1814</v>
      </c>
      <c r="D305" t="s">
        <v>2138</v>
      </c>
      <c r="F305" s="265" t="s">
        <v>563</v>
      </c>
      <c r="M305">
        <v>1</v>
      </c>
      <c r="N305" t="s">
        <v>1873</v>
      </c>
      <c r="O305" t="s">
        <v>1874</v>
      </c>
      <c r="Q305" t="s">
        <v>2047</v>
      </c>
    </row>
    <row r="306" spans="1:17" x14ac:dyDescent="0.2">
      <c r="A306" s="53">
        <v>306</v>
      </c>
      <c r="B306" s="264" t="s">
        <v>302</v>
      </c>
      <c r="C306" t="s">
        <v>1814</v>
      </c>
      <c r="D306" t="s">
        <v>2139</v>
      </c>
      <c r="F306" s="265" t="s">
        <v>563</v>
      </c>
      <c r="M306">
        <v>1</v>
      </c>
      <c r="N306" t="s">
        <v>1876</v>
      </c>
      <c r="O306" t="s">
        <v>1877</v>
      </c>
      <c r="Q306" t="s">
        <v>2047</v>
      </c>
    </row>
    <row r="307" spans="1:17" x14ac:dyDescent="0.2">
      <c r="A307" s="53">
        <v>307</v>
      </c>
      <c r="B307" s="264" t="s">
        <v>302</v>
      </c>
      <c r="C307" t="s">
        <v>1814</v>
      </c>
      <c r="D307" t="s">
        <v>2140</v>
      </c>
      <c r="F307" s="265" t="s">
        <v>563</v>
      </c>
      <c r="M307">
        <v>1</v>
      </c>
      <c r="N307" t="s">
        <v>2377</v>
      </c>
      <c r="O307" t="s">
        <v>2619</v>
      </c>
      <c r="Q307" t="s">
        <v>2047</v>
      </c>
    </row>
    <row r="308" spans="1:17" x14ac:dyDescent="0.2">
      <c r="A308" s="53">
        <v>308</v>
      </c>
      <c r="B308" s="264" t="s">
        <v>302</v>
      </c>
      <c r="C308" t="s">
        <v>1814</v>
      </c>
      <c r="D308" t="s">
        <v>2141</v>
      </c>
      <c r="F308" s="265" t="s">
        <v>563</v>
      </c>
      <c r="M308">
        <v>1</v>
      </c>
      <c r="N308" t="s">
        <v>2378</v>
      </c>
      <c r="O308" t="s">
        <v>2620</v>
      </c>
      <c r="Q308" t="s">
        <v>2047</v>
      </c>
    </row>
    <row r="309" spans="1:17" x14ac:dyDescent="0.2">
      <c r="A309" s="53">
        <v>309</v>
      </c>
      <c r="B309" s="264" t="s">
        <v>302</v>
      </c>
      <c r="C309" t="s">
        <v>1814</v>
      </c>
      <c r="D309" t="s">
        <v>2142</v>
      </c>
      <c r="F309" s="265" t="s">
        <v>563</v>
      </c>
      <c r="M309">
        <v>1</v>
      </c>
      <c r="N309" t="s">
        <v>2379</v>
      </c>
      <c r="O309" t="s">
        <v>2621</v>
      </c>
      <c r="Q309" t="s">
        <v>2047</v>
      </c>
    </row>
    <row r="310" spans="1:17" x14ac:dyDescent="0.2">
      <c r="A310" s="53">
        <v>310</v>
      </c>
      <c r="B310" s="264" t="s">
        <v>302</v>
      </c>
      <c r="C310" t="s">
        <v>1814</v>
      </c>
      <c r="D310" t="s">
        <v>2143</v>
      </c>
      <c r="F310" s="265" t="s">
        <v>563</v>
      </c>
      <c r="M310">
        <v>1</v>
      </c>
      <c r="N310" t="s">
        <v>2380</v>
      </c>
      <c r="O310" t="s">
        <v>2622</v>
      </c>
      <c r="Q310" t="s">
        <v>2047</v>
      </c>
    </row>
    <row r="311" spans="1:17" x14ac:dyDescent="0.2">
      <c r="A311" s="53">
        <v>311</v>
      </c>
      <c r="B311" s="264" t="s">
        <v>302</v>
      </c>
      <c r="C311" t="s">
        <v>1814</v>
      </c>
      <c r="D311" t="s">
        <v>2144</v>
      </c>
      <c r="F311" s="265" t="s">
        <v>563</v>
      </c>
      <c r="M311">
        <v>1</v>
      </c>
      <c r="N311" t="s">
        <v>2381</v>
      </c>
      <c r="O311" t="s">
        <v>2623</v>
      </c>
      <c r="Q311" t="s">
        <v>2047</v>
      </c>
    </row>
    <row r="312" spans="1:17" x14ac:dyDescent="0.2">
      <c r="A312" s="53">
        <v>312</v>
      </c>
      <c r="B312" s="264" t="s">
        <v>302</v>
      </c>
      <c r="C312" t="s">
        <v>1814</v>
      </c>
      <c r="D312" t="s">
        <v>2145</v>
      </c>
      <c r="F312" s="265" t="s">
        <v>563</v>
      </c>
      <c r="M312">
        <v>1</v>
      </c>
      <c r="N312" t="s">
        <v>2382</v>
      </c>
      <c r="O312" t="s">
        <v>2624</v>
      </c>
      <c r="Q312" t="s">
        <v>2047</v>
      </c>
    </row>
    <row r="313" spans="1:17" x14ac:dyDescent="0.2">
      <c r="A313" s="53">
        <v>313</v>
      </c>
      <c r="B313" s="264" t="s">
        <v>302</v>
      </c>
      <c r="C313" t="s">
        <v>1814</v>
      </c>
      <c r="D313" t="s">
        <v>2146</v>
      </c>
      <c r="F313" s="265" t="s">
        <v>563</v>
      </c>
      <c r="M313">
        <v>1</v>
      </c>
      <c r="N313" t="s">
        <v>2383</v>
      </c>
      <c r="O313" t="s">
        <v>2625</v>
      </c>
      <c r="Q313" t="s">
        <v>2047</v>
      </c>
    </row>
    <row r="314" spans="1:17" x14ac:dyDescent="0.2">
      <c r="A314" s="53">
        <v>314</v>
      </c>
      <c r="B314" s="264" t="s">
        <v>302</v>
      </c>
      <c r="C314" t="s">
        <v>1814</v>
      </c>
      <c r="D314" t="s">
        <v>2147</v>
      </c>
      <c r="F314" s="265" t="s">
        <v>563</v>
      </c>
      <c r="M314">
        <v>1</v>
      </c>
      <c r="N314" t="s">
        <v>2384</v>
      </c>
      <c r="O314" t="s">
        <v>2626</v>
      </c>
      <c r="Q314" t="s">
        <v>2047</v>
      </c>
    </row>
    <row r="315" spans="1:17" x14ac:dyDescent="0.2">
      <c r="A315" s="53">
        <v>315</v>
      </c>
      <c r="B315" s="264" t="s">
        <v>302</v>
      </c>
      <c r="C315" t="s">
        <v>1814</v>
      </c>
      <c r="D315" t="s">
        <v>1866</v>
      </c>
      <c r="F315" s="265" t="s">
        <v>563</v>
      </c>
      <c r="M315">
        <v>1</v>
      </c>
      <c r="N315" t="s">
        <v>1879</v>
      </c>
      <c r="O315" t="s">
        <v>1880</v>
      </c>
      <c r="Q315" t="s">
        <v>2047</v>
      </c>
    </row>
    <row r="316" spans="1:17" x14ac:dyDescent="0.2">
      <c r="A316" s="53">
        <v>316</v>
      </c>
      <c r="B316" s="264" t="s">
        <v>302</v>
      </c>
      <c r="C316" t="s">
        <v>1814</v>
      </c>
      <c r="D316" t="s">
        <v>1867</v>
      </c>
      <c r="F316" s="265" t="s">
        <v>563</v>
      </c>
      <c r="M316">
        <v>1</v>
      </c>
      <c r="N316" t="s">
        <v>1882</v>
      </c>
      <c r="O316" t="s">
        <v>1883</v>
      </c>
      <c r="Q316" t="s">
        <v>2047</v>
      </c>
    </row>
    <row r="317" spans="1:17" x14ac:dyDescent="0.2">
      <c r="A317" s="53">
        <v>317</v>
      </c>
      <c r="B317" s="264" t="s">
        <v>302</v>
      </c>
      <c r="C317" t="s">
        <v>1814</v>
      </c>
      <c r="D317" t="s">
        <v>1868</v>
      </c>
      <c r="F317" s="265" t="s">
        <v>563</v>
      </c>
      <c r="M317">
        <v>1</v>
      </c>
      <c r="N317" t="s">
        <v>2385</v>
      </c>
      <c r="O317" t="s">
        <v>2627</v>
      </c>
      <c r="Q317" t="s">
        <v>2047</v>
      </c>
    </row>
    <row r="318" spans="1:17" x14ac:dyDescent="0.2">
      <c r="A318" s="53">
        <v>318</v>
      </c>
      <c r="B318" s="264" t="s">
        <v>302</v>
      </c>
      <c r="C318" t="s">
        <v>1814</v>
      </c>
      <c r="D318" t="s">
        <v>1869</v>
      </c>
      <c r="F318" s="265" t="s">
        <v>563</v>
      </c>
      <c r="M318">
        <v>1</v>
      </c>
      <c r="N318" t="s">
        <v>2386</v>
      </c>
      <c r="O318" t="s">
        <v>2628</v>
      </c>
      <c r="Q318" t="s">
        <v>2047</v>
      </c>
    </row>
    <row r="319" spans="1:17" x14ac:dyDescent="0.2">
      <c r="A319" s="53">
        <v>319</v>
      </c>
      <c r="B319" s="264" t="s">
        <v>302</v>
      </c>
      <c r="C319" t="s">
        <v>1814</v>
      </c>
      <c r="D319" t="s">
        <v>1872</v>
      </c>
      <c r="F319" s="265" t="s">
        <v>563</v>
      </c>
      <c r="M319">
        <v>1</v>
      </c>
      <c r="N319" t="s">
        <v>2387</v>
      </c>
      <c r="O319" t="s">
        <v>1888</v>
      </c>
      <c r="Q319" t="s">
        <v>2047</v>
      </c>
    </row>
    <row r="320" spans="1:17" x14ac:dyDescent="0.2">
      <c r="A320" s="53">
        <v>320</v>
      </c>
      <c r="B320" s="264" t="s">
        <v>302</v>
      </c>
      <c r="C320" t="s">
        <v>1814</v>
      </c>
      <c r="D320" t="s">
        <v>1875</v>
      </c>
      <c r="F320" s="265" t="s">
        <v>563</v>
      </c>
      <c r="M320">
        <v>1</v>
      </c>
      <c r="N320" t="s">
        <v>2388</v>
      </c>
      <c r="O320" t="s">
        <v>2629</v>
      </c>
      <c r="Q320" t="s">
        <v>2047</v>
      </c>
    </row>
    <row r="321" spans="1:17" x14ac:dyDescent="0.2">
      <c r="A321" s="53">
        <v>321</v>
      </c>
      <c r="B321" s="264" t="s">
        <v>302</v>
      </c>
      <c r="C321" t="s">
        <v>1814</v>
      </c>
      <c r="D321" t="s">
        <v>1878</v>
      </c>
      <c r="F321" s="265" t="s">
        <v>563</v>
      </c>
      <c r="M321">
        <v>1</v>
      </c>
      <c r="N321" t="s">
        <v>1890</v>
      </c>
      <c r="O321" t="s">
        <v>1891</v>
      </c>
      <c r="Q321" t="s">
        <v>2047</v>
      </c>
    </row>
    <row r="322" spans="1:17" x14ac:dyDescent="0.2">
      <c r="A322" s="53">
        <v>322</v>
      </c>
      <c r="B322" s="264" t="s">
        <v>302</v>
      </c>
      <c r="C322" t="s">
        <v>1814</v>
      </c>
      <c r="D322" t="s">
        <v>1881</v>
      </c>
      <c r="F322" s="265" t="s">
        <v>563</v>
      </c>
      <c r="M322">
        <v>1</v>
      </c>
      <c r="N322" t="s">
        <v>2389</v>
      </c>
      <c r="O322" t="s">
        <v>2630</v>
      </c>
      <c r="Q322" t="s">
        <v>2047</v>
      </c>
    </row>
    <row r="323" spans="1:17" x14ac:dyDescent="0.2">
      <c r="A323" s="53">
        <v>323</v>
      </c>
      <c r="B323" s="264" t="s">
        <v>302</v>
      </c>
      <c r="C323" t="s">
        <v>1814</v>
      </c>
      <c r="D323" t="s">
        <v>1884</v>
      </c>
      <c r="F323" s="265" t="s">
        <v>563</v>
      </c>
      <c r="M323">
        <v>1</v>
      </c>
      <c r="N323" t="s">
        <v>2390</v>
      </c>
      <c r="O323" t="s">
        <v>2631</v>
      </c>
      <c r="Q323" t="s">
        <v>2047</v>
      </c>
    </row>
    <row r="324" spans="1:17" x14ac:dyDescent="0.2">
      <c r="A324" s="53">
        <v>324</v>
      </c>
      <c r="B324" s="264" t="s">
        <v>302</v>
      </c>
      <c r="C324" t="s">
        <v>1814</v>
      </c>
      <c r="D324" t="s">
        <v>1885</v>
      </c>
      <c r="F324" s="265" t="s">
        <v>563</v>
      </c>
      <c r="M324">
        <v>1</v>
      </c>
      <c r="N324" t="s">
        <v>2391</v>
      </c>
      <c r="O324" t="s">
        <v>2632</v>
      </c>
      <c r="Q324" t="s">
        <v>2047</v>
      </c>
    </row>
    <row r="325" spans="1:17" x14ac:dyDescent="0.2">
      <c r="A325" s="53">
        <v>325</v>
      </c>
      <c r="B325" s="264" t="s">
        <v>302</v>
      </c>
      <c r="C325" t="s">
        <v>1814</v>
      </c>
      <c r="D325" t="s">
        <v>1886</v>
      </c>
      <c r="F325" s="265" t="s">
        <v>563</v>
      </c>
      <c r="M325">
        <v>1</v>
      </c>
      <c r="N325" t="s">
        <v>2392</v>
      </c>
      <c r="O325" t="s">
        <v>2633</v>
      </c>
      <c r="Q325" t="s">
        <v>2047</v>
      </c>
    </row>
    <row r="326" spans="1:17" x14ac:dyDescent="0.2">
      <c r="A326" s="53">
        <v>326</v>
      </c>
      <c r="B326" s="264" t="s">
        <v>302</v>
      </c>
      <c r="C326" t="s">
        <v>1814</v>
      </c>
      <c r="D326" t="s">
        <v>1887</v>
      </c>
      <c r="F326" s="265" t="s">
        <v>563</v>
      </c>
      <c r="M326">
        <v>1</v>
      </c>
      <c r="N326" t="s">
        <v>2393</v>
      </c>
      <c r="O326" t="s">
        <v>2634</v>
      </c>
      <c r="Q326" t="s">
        <v>2430</v>
      </c>
    </row>
    <row r="327" spans="1:17" x14ac:dyDescent="0.2">
      <c r="A327" s="53">
        <v>327</v>
      </c>
      <c r="B327" s="264" t="s">
        <v>302</v>
      </c>
      <c r="C327" t="s">
        <v>1814</v>
      </c>
      <c r="D327" t="s">
        <v>1889</v>
      </c>
      <c r="F327" s="265" t="s">
        <v>563</v>
      </c>
      <c r="M327">
        <v>1</v>
      </c>
      <c r="N327" t="s">
        <v>2394</v>
      </c>
      <c r="O327" t="s">
        <v>2635</v>
      </c>
      <c r="Q327" t="s">
        <v>2047</v>
      </c>
    </row>
    <row r="328" spans="1:17" x14ac:dyDescent="0.2">
      <c r="A328" s="53">
        <v>328</v>
      </c>
      <c r="B328" s="264" t="s">
        <v>302</v>
      </c>
      <c r="C328" t="s">
        <v>1814</v>
      </c>
      <c r="D328" t="s">
        <v>1892</v>
      </c>
      <c r="F328" s="265" t="s">
        <v>563</v>
      </c>
      <c r="M328">
        <v>1</v>
      </c>
      <c r="N328" t="s">
        <v>2395</v>
      </c>
      <c r="O328" t="s">
        <v>2636</v>
      </c>
      <c r="Q328" t="s">
        <v>2433</v>
      </c>
    </row>
    <row r="329" spans="1:17" x14ac:dyDescent="0.2">
      <c r="A329" s="53">
        <v>329</v>
      </c>
      <c r="B329" s="264" t="s">
        <v>302</v>
      </c>
      <c r="C329" t="s">
        <v>1814</v>
      </c>
      <c r="D329" t="s">
        <v>1893</v>
      </c>
      <c r="F329" s="265" t="s">
        <v>563</v>
      </c>
      <c r="M329">
        <v>1</v>
      </c>
      <c r="N329" t="s">
        <v>2396</v>
      </c>
      <c r="O329" t="s">
        <v>1897</v>
      </c>
      <c r="Q329" t="s">
        <v>2047</v>
      </c>
    </row>
    <row r="330" spans="1:17" x14ac:dyDescent="0.2">
      <c r="A330" s="53">
        <v>330</v>
      </c>
      <c r="B330" s="264" t="s">
        <v>302</v>
      </c>
      <c r="C330" t="s">
        <v>1814</v>
      </c>
      <c r="D330" t="s">
        <v>1894</v>
      </c>
      <c r="F330" s="265" t="s">
        <v>563</v>
      </c>
      <c r="M330">
        <v>1</v>
      </c>
      <c r="N330" t="s">
        <v>2397</v>
      </c>
      <c r="O330" t="s">
        <v>2637</v>
      </c>
      <c r="Q330" t="s">
        <v>2430</v>
      </c>
    </row>
    <row r="331" spans="1:17" x14ac:dyDescent="0.2">
      <c r="A331" s="53">
        <v>331</v>
      </c>
      <c r="B331" s="264" t="s">
        <v>302</v>
      </c>
      <c r="C331" t="s">
        <v>1814</v>
      </c>
      <c r="D331" t="s">
        <v>1895</v>
      </c>
      <c r="F331" s="265" t="s">
        <v>563</v>
      </c>
      <c r="M331">
        <v>1</v>
      </c>
      <c r="N331" t="s">
        <v>2398</v>
      </c>
      <c r="O331" t="s">
        <v>2638</v>
      </c>
      <c r="Q331" t="s">
        <v>2430</v>
      </c>
    </row>
    <row r="332" spans="1:17" x14ac:dyDescent="0.2">
      <c r="A332" s="53">
        <v>332</v>
      </c>
      <c r="B332" s="264" t="s">
        <v>302</v>
      </c>
      <c r="C332" t="s">
        <v>1814</v>
      </c>
      <c r="D332" t="s">
        <v>1896</v>
      </c>
      <c r="F332" s="265" t="s">
        <v>563</v>
      </c>
      <c r="M332">
        <v>1</v>
      </c>
      <c r="N332" t="s">
        <v>2399</v>
      </c>
      <c r="O332" t="s">
        <v>2639</v>
      </c>
      <c r="Q332" t="s">
        <v>2430</v>
      </c>
    </row>
  </sheetData>
  <sheetProtection password="F0A6"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pageSetUpPr fitToPage="1"/>
  </sheetPr>
  <dimension ref="A1:D3"/>
  <sheetViews>
    <sheetView workbookViewId="0">
      <selection activeCell="D28" sqref="D28"/>
    </sheetView>
  </sheetViews>
  <sheetFormatPr defaultRowHeight="12.75" x14ac:dyDescent="0.2"/>
  <cols>
    <col min="1" max="1" width="6" style="54" bestFit="1" customWidth="1"/>
    <col min="2" max="2" width="60.7109375" style="297" customWidth="1"/>
    <col min="3" max="3" width="14.28515625" style="54" bestFit="1" customWidth="1"/>
    <col min="4" max="4" width="32.28515625" style="54" bestFit="1" customWidth="1"/>
  </cols>
  <sheetData>
    <row r="1" spans="1:4" x14ac:dyDescent="0.2">
      <c r="A1" s="295"/>
      <c r="B1" s="296"/>
      <c r="C1" s="295"/>
      <c r="D1" s="295"/>
    </row>
    <row r="2" spans="1:4" x14ac:dyDescent="0.2">
      <c r="A2" s="294"/>
    </row>
    <row r="3" spans="1:4" x14ac:dyDescent="0.2">
      <c r="A3" s="294"/>
    </row>
  </sheetData>
  <phoneticPr fontId="4" type="noConversion"/>
  <pageMargins left="0.74803149606299213" right="0.34" top="0.65" bottom="0.81" header="0.51181102362204722" footer="0.51181102362204722"/>
  <pageSetup paperSize="9" fitToHeight="1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B4"/>
  <sheetViews>
    <sheetView workbookViewId="0">
      <selection activeCell="B4" sqref="B4"/>
    </sheetView>
  </sheetViews>
  <sheetFormatPr defaultRowHeight="12.75" x14ac:dyDescent="0.2"/>
  <cols>
    <col min="1" max="1" width="12.28515625" bestFit="1" customWidth="1"/>
  </cols>
  <sheetData>
    <row r="1" spans="1:2" x14ac:dyDescent="0.2">
      <c r="A1" t="s">
        <v>0</v>
      </c>
      <c r="B1" s="7" t="s">
        <v>118</v>
      </c>
    </row>
    <row r="2" spans="1:2" x14ac:dyDescent="0.2">
      <c r="B2" s="17" t="s">
        <v>461</v>
      </c>
    </row>
    <row r="4" spans="1:2" x14ac:dyDescent="0.2">
      <c r="A4" s="50" t="s">
        <v>156</v>
      </c>
      <c r="B4" t="s">
        <v>51</v>
      </c>
    </row>
  </sheetData>
  <sheetProtection password="F0A6" sheet="1" objects="1" scenarios="1"/>
  <phoneticPr fontId="4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1"/>
  <dimension ref="A324:C829"/>
  <sheetViews>
    <sheetView workbookViewId="0"/>
  </sheetViews>
  <sheetFormatPr defaultRowHeight="12.75" x14ac:dyDescent="0.2"/>
  <cols>
    <col min="1" max="1" width="11.28515625" style="8" bestFit="1" customWidth="1"/>
    <col min="2" max="2" width="5.5703125" style="8" bestFit="1" customWidth="1"/>
  </cols>
  <sheetData>
    <row r="324" spans="3:3" x14ac:dyDescent="0.2">
      <c r="C324" s="52"/>
    </row>
    <row r="327" spans="3:3" x14ac:dyDescent="0.2">
      <c r="C327" s="52"/>
    </row>
    <row r="329" spans="3:3" x14ac:dyDescent="0.2">
      <c r="C329" s="52"/>
    </row>
    <row r="332" spans="3:3" x14ac:dyDescent="0.2">
      <c r="C332" s="52"/>
    </row>
    <row r="335" spans="3:3" x14ac:dyDescent="0.2">
      <c r="C335" s="52"/>
    </row>
    <row r="338" spans="3:3" x14ac:dyDescent="0.2">
      <c r="C338" s="52"/>
    </row>
    <row r="828" spans="3:3" x14ac:dyDescent="0.2">
      <c r="C828" s="52"/>
    </row>
    <row r="829" spans="3:3" x14ac:dyDescent="0.2">
      <c r="C829" s="52"/>
    </row>
  </sheetData>
  <sheetProtection password="F0A6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"/>
  <dimension ref="A1:E581"/>
  <sheetViews>
    <sheetView showGridLines="0" workbookViewId="0"/>
  </sheetViews>
  <sheetFormatPr defaultColWidth="8.7109375" defaultRowHeight="12.75" x14ac:dyDescent="0.2"/>
  <cols>
    <col min="1" max="1" width="93.140625" style="54" customWidth="1"/>
    <col min="2" max="2" width="67" style="54" customWidth="1"/>
    <col min="3" max="3" width="28.85546875" style="54" customWidth="1"/>
    <col min="4" max="4" width="21.5703125" customWidth="1"/>
  </cols>
  <sheetData>
    <row r="1" spans="1:5" s="2" customFormat="1" x14ac:dyDescent="0.2">
      <c r="A1" s="267" t="s">
        <v>1634</v>
      </c>
      <c r="B1" s="267" t="s">
        <v>1635</v>
      </c>
      <c r="C1" s="267" t="s">
        <v>1636</v>
      </c>
      <c r="D1" s="267"/>
      <c r="E1" s="267"/>
    </row>
    <row r="2" spans="1:5" x14ac:dyDescent="0.2">
      <c r="A2" s="54" t="s">
        <v>559</v>
      </c>
      <c r="B2" s="54" t="s">
        <v>802</v>
      </c>
      <c r="C2" s="54" t="s">
        <v>803</v>
      </c>
      <c r="D2" s="54"/>
      <c r="E2" s="54"/>
    </row>
    <row r="3" spans="1:5" x14ac:dyDescent="0.2">
      <c r="A3" s="54" t="s">
        <v>41</v>
      </c>
      <c r="B3" s="54" t="s">
        <v>160</v>
      </c>
      <c r="C3" s="54" t="s">
        <v>161</v>
      </c>
      <c r="D3" s="54"/>
      <c r="E3" s="54"/>
    </row>
    <row r="4" spans="1:5" x14ac:dyDescent="0.2">
      <c r="A4" s="54" t="s">
        <v>42</v>
      </c>
      <c r="B4" s="54" t="s">
        <v>42</v>
      </c>
      <c r="C4" s="54" t="s">
        <v>42</v>
      </c>
      <c r="D4" s="54"/>
      <c r="E4" s="54"/>
    </row>
    <row r="5" spans="1:5" x14ac:dyDescent="0.2">
      <c r="A5" s="66" t="s">
        <v>44</v>
      </c>
      <c r="B5" s="66" t="s">
        <v>162</v>
      </c>
      <c r="C5" s="54" t="s">
        <v>163</v>
      </c>
      <c r="D5" s="66"/>
      <c r="E5" s="54"/>
    </row>
    <row r="6" spans="1:5" ht="16.5" customHeight="1" x14ac:dyDescent="0.2">
      <c r="A6" s="27" t="s">
        <v>43</v>
      </c>
      <c r="B6" s="142" t="s">
        <v>164</v>
      </c>
      <c r="C6" s="43" t="s">
        <v>165</v>
      </c>
      <c r="D6" s="142"/>
      <c r="E6" s="43"/>
    </row>
    <row r="7" spans="1:5" ht="14.25" customHeight="1" x14ac:dyDescent="0.2">
      <c r="A7" s="141" t="s">
        <v>45</v>
      </c>
      <c r="B7" s="141" t="s">
        <v>166</v>
      </c>
      <c r="C7" s="141" t="s">
        <v>167</v>
      </c>
      <c r="D7" s="141"/>
      <c r="E7" s="141"/>
    </row>
    <row r="8" spans="1:5" ht="15.75" customHeight="1" x14ac:dyDescent="0.2">
      <c r="A8" s="27" t="s">
        <v>46</v>
      </c>
      <c r="B8" s="43" t="s">
        <v>168</v>
      </c>
      <c r="C8" s="43" t="s">
        <v>169</v>
      </c>
      <c r="D8" s="43"/>
      <c r="E8" s="43"/>
    </row>
    <row r="9" spans="1:5" x14ac:dyDescent="0.2">
      <c r="A9" s="66" t="s">
        <v>47</v>
      </c>
      <c r="B9" s="66" t="s">
        <v>170</v>
      </c>
      <c r="C9" s="54" t="s">
        <v>58</v>
      </c>
      <c r="D9" s="66"/>
      <c r="E9" s="54"/>
    </row>
    <row r="10" spans="1:5" x14ac:dyDescent="0.2">
      <c r="A10" s="66" t="s">
        <v>48</v>
      </c>
      <c r="B10" s="66" t="s">
        <v>171</v>
      </c>
      <c r="C10" s="54" t="s">
        <v>172</v>
      </c>
      <c r="D10" s="66"/>
      <c r="E10" s="54"/>
    </row>
    <row r="11" spans="1:5" x14ac:dyDescent="0.2">
      <c r="A11" s="66" t="s">
        <v>49</v>
      </c>
      <c r="B11" s="66" t="s">
        <v>173</v>
      </c>
      <c r="C11" s="54" t="s">
        <v>174</v>
      </c>
      <c r="D11" s="66"/>
      <c r="E11" s="54"/>
    </row>
    <row r="12" spans="1:5" x14ac:dyDescent="0.2">
      <c r="A12" s="66" t="s">
        <v>50</v>
      </c>
      <c r="B12" s="66" t="s">
        <v>175</v>
      </c>
      <c r="C12" s="54" t="s">
        <v>176</v>
      </c>
      <c r="D12" s="66"/>
      <c r="E12" s="54"/>
    </row>
    <row r="13" spans="1:5" x14ac:dyDescent="0.2">
      <c r="A13" s="66" t="s">
        <v>51</v>
      </c>
      <c r="B13" s="66" t="s">
        <v>51</v>
      </c>
      <c r="C13" s="54" t="s">
        <v>51</v>
      </c>
      <c r="D13" s="66"/>
      <c r="E13" s="54"/>
    </row>
    <row r="14" spans="1:5" x14ac:dyDescent="0.2">
      <c r="A14" s="66" t="s">
        <v>373</v>
      </c>
      <c r="B14" s="66" t="s">
        <v>374</v>
      </c>
      <c r="C14" s="54" t="s">
        <v>375</v>
      </c>
      <c r="D14" s="66"/>
      <c r="E14" s="54"/>
    </row>
    <row r="15" spans="1:5" x14ac:dyDescent="0.2">
      <c r="A15" s="66" t="s">
        <v>150</v>
      </c>
      <c r="B15" s="66" t="s">
        <v>194</v>
      </c>
      <c r="C15" s="54" t="s">
        <v>195</v>
      </c>
      <c r="D15" s="66"/>
      <c r="E15" s="54"/>
    </row>
    <row r="16" spans="1:5" x14ac:dyDescent="0.2">
      <c r="A16" s="66" t="s">
        <v>151</v>
      </c>
      <c r="B16" s="66" t="s">
        <v>200</v>
      </c>
      <c r="C16" s="54" t="s">
        <v>201</v>
      </c>
      <c r="D16" s="66"/>
      <c r="E16" s="54"/>
    </row>
    <row r="17" spans="1:5" x14ac:dyDescent="0.2">
      <c r="A17" s="66" t="s">
        <v>152</v>
      </c>
      <c r="B17" s="66" t="s">
        <v>196</v>
      </c>
      <c r="C17" s="54" t="s">
        <v>197</v>
      </c>
      <c r="D17" s="66"/>
      <c r="E17" s="54"/>
    </row>
    <row r="18" spans="1:5" x14ac:dyDescent="0.2">
      <c r="A18" s="66" t="s">
        <v>153</v>
      </c>
      <c r="B18" s="66" t="s">
        <v>198</v>
      </c>
      <c r="C18" s="54" t="s">
        <v>199</v>
      </c>
      <c r="D18" s="66"/>
      <c r="E18" s="54"/>
    </row>
    <row r="19" spans="1:5" x14ac:dyDescent="0.2">
      <c r="A19" s="66" t="s">
        <v>136</v>
      </c>
      <c r="B19" s="66" t="s">
        <v>177</v>
      </c>
      <c r="C19" s="54" t="s">
        <v>178</v>
      </c>
      <c r="D19" s="66"/>
      <c r="E19" s="54"/>
    </row>
    <row r="20" spans="1:5" x14ac:dyDescent="0.2">
      <c r="A20" s="66" t="s">
        <v>137</v>
      </c>
      <c r="B20" s="66" t="s">
        <v>157</v>
      </c>
      <c r="C20" s="54" t="s">
        <v>344</v>
      </c>
      <c r="D20" s="66"/>
      <c r="E20" s="54"/>
    </row>
    <row r="21" spans="1:5" x14ac:dyDescent="0.2">
      <c r="A21" s="66" t="s">
        <v>180</v>
      </c>
      <c r="B21" s="66" t="s">
        <v>181</v>
      </c>
      <c r="C21" s="54" t="s">
        <v>182</v>
      </c>
      <c r="D21" s="66"/>
      <c r="E21" s="54"/>
    </row>
    <row r="22" spans="1:5" x14ac:dyDescent="0.2">
      <c r="A22" s="66" t="s">
        <v>1762</v>
      </c>
      <c r="B22" s="66" t="s">
        <v>1763</v>
      </c>
      <c r="C22" s="66" t="s">
        <v>1764</v>
      </c>
      <c r="D22" s="66"/>
      <c r="E22" s="66"/>
    </row>
    <row r="23" spans="1:5" x14ac:dyDescent="0.2">
      <c r="A23" s="66" t="s">
        <v>626</v>
      </c>
      <c r="B23" s="66" t="s">
        <v>804</v>
      </c>
      <c r="C23" s="54" t="s">
        <v>805</v>
      </c>
      <c r="D23" s="66"/>
      <c r="E23" s="54"/>
    </row>
    <row r="24" spans="1:5" x14ac:dyDescent="0.2">
      <c r="A24" s="66" t="s">
        <v>119</v>
      </c>
      <c r="B24" s="66" t="s">
        <v>183</v>
      </c>
      <c r="C24" s="54" t="s">
        <v>184</v>
      </c>
      <c r="D24" s="66"/>
      <c r="E24" s="54"/>
    </row>
    <row r="25" spans="1:5" x14ac:dyDescent="0.2">
      <c r="A25" s="66" t="s">
        <v>120</v>
      </c>
      <c r="B25" s="66" t="s">
        <v>185</v>
      </c>
      <c r="C25" s="54" t="s">
        <v>186</v>
      </c>
      <c r="D25" s="66"/>
      <c r="E25" s="54"/>
    </row>
    <row r="26" spans="1:5" x14ac:dyDescent="0.2">
      <c r="A26" s="66" t="s">
        <v>35</v>
      </c>
      <c r="B26" s="66" t="s">
        <v>345</v>
      </c>
      <c r="C26" s="54" t="s">
        <v>806</v>
      </c>
      <c r="D26" s="66"/>
      <c r="E26" s="54"/>
    </row>
    <row r="27" spans="1:5" x14ac:dyDescent="0.2">
      <c r="A27" s="54" t="s">
        <v>113</v>
      </c>
      <c r="B27" s="54" t="s">
        <v>807</v>
      </c>
      <c r="C27" s="54" t="s">
        <v>179</v>
      </c>
      <c r="D27" s="54"/>
      <c r="E27" s="54"/>
    </row>
    <row r="28" spans="1:5" x14ac:dyDescent="0.2">
      <c r="A28" s="54" t="s">
        <v>34</v>
      </c>
      <c r="B28" s="54" t="s">
        <v>346</v>
      </c>
      <c r="C28" s="54" t="s">
        <v>343</v>
      </c>
      <c r="D28" s="54"/>
      <c r="E28" s="54"/>
    </row>
    <row r="29" spans="1:5" x14ac:dyDescent="0.2">
      <c r="A29" s="54" t="s">
        <v>36</v>
      </c>
      <c r="B29" s="66" t="s">
        <v>187</v>
      </c>
      <c r="C29" s="54" t="s">
        <v>188</v>
      </c>
      <c r="D29" s="66"/>
      <c r="E29" s="54"/>
    </row>
    <row r="30" spans="1:5" x14ac:dyDescent="0.2">
      <c r="A30" s="54" t="s">
        <v>121</v>
      </c>
      <c r="B30" s="54" t="s">
        <v>189</v>
      </c>
      <c r="C30" s="54" t="s">
        <v>189</v>
      </c>
      <c r="D30" s="54"/>
      <c r="E30" s="54"/>
    </row>
    <row r="31" spans="1:5" x14ac:dyDescent="0.2">
      <c r="A31" s="54" t="s">
        <v>382</v>
      </c>
      <c r="B31" s="54" t="s">
        <v>387</v>
      </c>
      <c r="C31" s="54" t="s">
        <v>388</v>
      </c>
      <c r="D31" s="54"/>
      <c r="E31" s="54"/>
    </row>
    <row r="32" spans="1:5" x14ac:dyDescent="0.2">
      <c r="A32" s="54" t="s">
        <v>383</v>
      </c>
      <c r="B32" s="54" t="s">
        <v>389</v>
      </c>
      <c r="C32" s="54" t="s">
        <v>390</v>
      </c>
      <c r="D32" s="54"/>
      <c r="E32" s="54"/>
    </row>
    <row r="33" spans="1:5" x14ac:dyDescent="0.2">
      <c r="A33" s="54" t="s">
        <v>384</v>
      </c>
      <c r="B33" s="54" t="s">
        <v>391</v>
      </c>
      <c r="C33" s="54" t="s">
        <v>392</v>
      </c>
      <c r="D33" s="54"/>
      <c r="E33" s="54"/>
    </row>
    <row r="34" spans="1:5" x14ac:dyDescent="0.2">
      <c r="A34" s="54" t="s">
        <v>385</v>
      </c>
      <c r="B34" s="54" t="s">
        <v>393</v>
      </c>
      <c r="C34" s="54" t="s">
        <v>394</v>
      </c>
      <c r="D34" s="54"/>
      <c r="E34" s="54"/>
    </row>
    <row r="35" spans="1:5" x14ac:dyDescent="0.2">
      <c r="A35" s="54" t="s">
        <v>386</v>
      </c>
      <c r="B35" s="54" t="s">
        <v>395</v>
      </c>
      <c r="C35" s="54" t="s">
        <v>396</v>
      </c>
      <c r="D35" s="54"/>
      <c r="E35" s="54"/>
    </row>
    <row r="36" spans="1:5" x14ac:dyDescent="0.2">
      <c r="A36" s="54" t="s">
        <v>111</v>
      </c>
      <c r="B36" s="54" t="s">
        <v>808</v>
      </c>
      <c r="C36" s="69" t="s">
        <v>342</v>
      </c>
      <c r="D36" s="54"/>
      <c r="E36" s="69"/>
    </row>
    <row r="37" spans="1:5" x14ac:dyDescent="0.2">
      <c r="A37" s="54" t="s">
        <v>112</v>
      </c>
      <c r="B37" s="54" t="s">
        <v>809</v>
      </c>
      <c r="C37" s="69" t="s">
        <v>810</v>
      </c>
      <c r="D37" s="54"/>
      <c r="E37" s="69"/>
    </row>
    <row r="38" spans="1:5" x14ac:dyDescent="0.2">
      <c r="A38" s="54" t="s">
        <v>401</v>
      </c>
      <c r="B38" s="54" t="s">
        <v>402</v>
      </c>
      <c r="C38" s="54" t="s">
        <v>403</v>
      </c>
      <c r="D38" s="54"/>
      <c r="E38" s="54"/>
    </row>
    <row r="39" spans="1:5" x14ac:dyDescent="0.2">
      <c r="A39" s="54" t="s">
        <v>461</v>
      </c>
      <c r="B39" s="54" t="s">
        <v>461</v>
      </c>
      <c r="C39" s="54" t="s">
        <v>461</v>
      </c>
      <c r="D39" s="54"/>
      <c r="E39" s="54"/>
    </row>
    <row r="40" spans="1:5" x14ac:dyDescent="0.2">
      <c r="A40" s="54" t="s">
        <v>365</v>
      </c>
      <c r="B40" s="54" t="s">
        <v>372</v>
      </c>
      <c r="C40" s="54" t="s">
        <v>811</v>
      </c>
      <c r="D40" s="54"/>
      <c r="E40" s="54"/>
    </row>
    <row r="41" spans="1:5" x14ac:dyDescent="0.2">
      <c r="A41" s="54" t="s">
        <v>33</v>
      </c>
      <c r="B41" s="54" t="s">
        <v>812</v>
      </c>
      <c r="C41" s="54" t="s">
        <v>813</v>
      </c>
      <c r="D41" s="54"/>
      <c r="E41" s="54"/>
    </row>
    <row r="42" spans="1:5" x14ac:dyDescent="0.2">
      <c r="A42" s="54" t="s">
        <v>747</v>
      </c>
      <c r="B42" s="54" t="s">
        <v>747</v>
      </c>
      <c r="C42" s="54" t="s">
        <v>747</v>
      </c>
      <c r="D42" s="54"/>
      <c r="E42" s="54"/>
    </row>
    <row r="43" spans="1:5" x14ac:dyDescent="0.2">
      <c r="A43" s="54" t="s">
        <v>746</v>
      </c>
      <c r="B43" s="54" t="s">
        <v>814</v>
      </c>
      <c r="C43" s="54" t="s">
        <v>815</v>
      </c>
      <c r="D43" s="54"/>
      <c r="E43" s="54"/>
    </row>
    <row r="44" spans="1:5" x14ac:dyDescent="0.2">
      <c r="A44" s="54" t="s">
        <v>56</v>
      </c>
      <c r="B44" s="54" t="s">
        <v>158</v>
      </c>
      <c r="C44" s="54" t="s">
        <v>348</v>
      </c>
      <c r="D44" s="54"/>
      <c r="E44" s="54"/>
    </row>
    <row r="45" spans="1:5" x14ac:dyDescent="0.2">
      <c r="A45" s="54" t="s">
        <v>616</v>
      </c>
      <c r="B45" s="54" t="s">
        <v>816</v>
      </c>
      <c r="C45" s="54" t="s">
        <v>817</v>
      </c>
      <c r="D45" s="54"/>
      <c r="E45" s="54"/>
    </row>
    <row r="46" spans="1:5" x14ac:dyDescent="0.2">
      <c r="A46" s="54" t="s">
        <v>617</v>
      </c>
      <c r="B46" s="54" t="s">
        <v>818</v>
      </c>
      <c r="C46" s="54" t="s">
        <v>819</v>
      </c>
      <c r="D46" s="54"/>
      <c r="E46" s="54"/>
    </row>
    <row r="47" spans="1:5" x14ac:dyDescent="0.2">
      <c r="A47" s="54" t="s">
        <v>618</v>
      </c>
      <c r="B47" s="54" t="s">
        <v>820</v>
      </c>
      <c r="C47" s="54" t="s">
        <v>821</v>
      </c>
      <c r="D47" s="54"/>
      <c r="E47" s="54"/>
    </row>
    <row r="48" spans="1:5" x14ac:dyDescent="0.2">
      <c r="A48" s="54" t="s">
        <v>619</v>
      </c>
      <c r="B48" s="54" t="s">
        <v>822</v>
      </c>
      <c r="C48" s="54" t="s">
        <v>823</v>
      </c>
      <c r="D48" s="54"/>
      <c r="E48" s="54"/>
    </row>
    <row r="49" spans="1:5" x14ac:dyDescent="0.2">
      <c r="A49" s="54" t="s">
        <v>620</v>
      </c>
      <c r="B49" s="54" t="s">
        <v>824</v>
      </c>
      <c r="C49" s="54" t="s">
        <v>825</v>
      </c>
      <c r="D49" s="54"/>
      <c r="E49" s="54"/>
    </row>
    <row r="50" spans="1:5" x14ac:dyDescent="0.2">
      <c r="A50" s="54" t="s">
        <v>621</v>
      </c>
      <c r="B50" s="54" t="s">
        <v>826</v>
      </c>
      <c r="C50" s="54" t="s">
        <v>827</v>
      </c>
      <c r="D50" s="54"/>
      <c r="E50" s="54"/>
    </row>
    <row r="51" spans="1:5" x14ac:dyDescent="0.2">
      <c r="A51" s="54" t="s">
        <v>622</v>
      </c>
      <c r="B51" s="54" t="s">
        <v>828</v>
      </c>
      <c r="C51" s="54" t="s">
        <v>829</v>
      </c>
      <c r="D51" s="54"/>
      <c r="E51" s="54"/>
    </row>
    <row r="52" spans="1:5" x14ac:dyDescent="0.2">
      <c r="A52" s="54" t="s">
        <v>623</v>
      </c>
      <c r="B52" s="54" t="s">
        <v>830</v>
      </c>
      <c r="C52" s="54" t="s">
        <v>831</v>
      </c>
      <c r="D52" s="54"/>
      <c r="E52" s="54"/>
    </row>
    <row r="53" spans="1:5" x14ac:dyDescent="0.2">
      <c r="A53" s="54" t="s">
        <v>624</v>
      </c>
      <c r="B53" s="54" t="s">
        <v>832</v>
      </c>
      <c r="C53" s="54" t="s">
        <v>833</v>
      </c>
      <c r="D53" s="54"/>
      <c r="E53" s="54"/>
    </row>
    <row r="54" spans="1:5" x14ac:dyDescent="0.2">
      <c r="A54" s="54" t="s">
        <v>625</v>
      </c>
      <c r="B54" s="66" t="s">
        <v>834</v>
      </c>
      <c r="C54" s="54" t="s">
        <v>835</v>
      </c>
      <c r="D54" s="66"/>
      <c r="E54" s="54"/>
    </row>
    <row r="55" spans="1:5" x14ac:dyDescent="0.2">
      <c r="A55" s="54" t="s">
        <v>32</v>
      </c>
      <c r="B55" s="66" t="s">
        <v>159</v>
      </c>
      <c r="C55" s="54" t="s">
        <v>347</v>
      </c>
      <c r="D55" s="66"/>
      <c r="E55" s="54"/>
    </row>
    <row r="56" spans="1:5" x14ac:dyDescent="0.2">
      <c r="A56" s="54" t="s">
        <v>631</v>
      </c>
      <c r="B56" s="66" t="s">
        <v>836</v>
      </c>
      <c r="C56" s="54" t="s">
        <v>837</v>
      </c>
      <c r="D56" s="66"/>
      <c r="E56" s="54"/>
    </row>
    <row r="57" spans="1:5" x14ac:dyDescent="0.2">
      <c r="A57" s="54" t="s">
        <v>632</v>
      </c>
      <c r="B57" s="54" t="s">
        <v>838</v>
      </c>
      <c r="C57" s="54" t="s">
        <v>839</v>
      </c>
      <c r="D57" s="54"/>
      <c r="E57" s="54"/>
    </row>
    <row r="58" spans="1:5" x14ac:dyDescent="0.2">
      <c r="A58" s="54" t="s">
        <v>633</v>
      </c>
      <c r="B58" s="54" t="s">
        <v>840</v>
      </c>
      <c r="C58" s="54" t="s">
        <v>841</v>
      </c>
      <c r="D58" s="54"/>
      <c r="E58" s="54"/>
    </row>
    <row r="59" spans="1:5" x14ac:dyDescent="0.2">
      <c r="A59" s="54" t="s">
        <v>634</v>
      </c>
      <c r="B59" s="54" t="s">
        <v>842</v>
      </c>
      <c r="C59" s="54" t="s">
        <v>843</v>
      </c>
      <c r="D59" s="54"/>
      <c r="E59" s="54"/>
    </row>
    <row r="60" spans="1:5" x14ac:dyDescent="0.2">
      <c r="A60" s="54" t="s">
        <v>635</v>
      </c>
      <c r="B60" s="54" t="s">
        <v>844</v>
      </c>
      <c r="C60" s="54" t="s">
        <v>845</v>
      </c>
      <c r="D60" s="54"/>
      <c r="E60" s="54"/>
    </row>
    <row r="61" spans="1:5" x14ac:dyDescent="0.2">
      <c r="A61" s="66" t="s">
        <v>636</v>
      </c>
      <c r="B61" s="66" t="s">
        <v>846</v>
      </c>
      <c r="C61" s="54" t="s">
        <v>847</v>
      </c>
      <c r="D61" s="66"/>
      <c r="E61" s="54"/>
    </row>
    <row r="62" spans="1:5" x14ac:dyDescent="0.2">
      <c r="A62" s="66" t="s">
        <v>406</v>
      </c>
      <c r="B62" s="66" t="s">
        <v>848</v>
      </c>
      <c r="C62" s="54" t="s">
        <v>849</v>
      </c>
      <c r="D62" s="66"/>
      <c r="E62" s="54"/>
    </row>
    <row r="63" spans="1:5" x14ac:dyDescent="0.2">
      <c r="A63" s="54" t="s">
        <v>407</v>
      </c>
      <c r="B63" s="54" t="s">
        <v>850</v>
      </c>
      <c r="C63" s="54" t="s">
        <v>851</v>
      </c>
      <c r="D63" s="54"/>
      <c r="E63" s="54"/>
    </row>
    <row r="64" spans="1:5" x14ac:dyDescent="0.2">
      <c r="A64" s="54" t="s">
        <v>463</v>
      </c>
      <c r="B64" s="138" t="s">
        <v>852</v>
      </c>
      <c r="C64" s="54" t="s">
        <v>853</v>
      </c>
      <c r="D64" s="138"/>
      <c r="E64" s="54"/>
    </row>
    <row r="65" spans="1:5" x14ac:dyDescent="0.2">
      <c r="A65" s="54" t="s">
        <v>637</v>
      </c>
      <c r="B65" s="138" t="s">
        <v>854</v>
      </c>
      <c r="C65" s="54" t="s">
        <v>855</v>
      </c>
      <c r="D65" s="138"/>
      <c r="E65" s="54"/>
    </row>
    <row r="66" spans="1:5" x14ac:dyDescent="0.2">
      <c r="A66" s="54" t="s">
        <v>53</v>
      </c>
      <c r="B66" s="138" t="s">
        <v>856</v>
      </c>
      <c r="C66" s="54" t="s">
        <v>856</v>
      </c>
      <c r="D66" s="138"/>
      <c r="E66" s="54"/>
    </row>
    <row r="67" spans="1:5" x14ac:dyDescent="0.2">
      <c r="A67" s="54" t="s">
        <v>627</v>
      </c>
      <c r="B67" s="138" t="s">
        <v>857</v>
      </c>
      <c r="C67" s="54" t="s">
        <v>858</v>
      </c>
      <c r="D67" s="138"/>
      <c r="E67" s="54"/>
    </row>
    <row r="68" spans="1:5" x14ac:dyDescent="0.2">
      <c r="A68" s="54" t="s">
        <v>462</v>
      </c>
      <c r="B68" s="138" t="s">
        <v>859</v>
      </c>
      <c r="C68" s="54" t="s">
        <v>860</v>
      </c>
      <c r="D68" s="138"/>
      <c r="E68" s="54"/>
    </row>
    <row r="69" spans="1:5" x14ac:dyDescent="0.2">
      <c r="A69" s="54" t="s">
        <v>419</v>
      </c>
      <c r="B69" s="138" t="s">
        <v>861</v>
      </c>
      <c r="C69" s="54" t="s">
        <v>862</v>
      </c>
      <c r="D69" s="138"/>
      <c r="E69" s="54"/>
    </row>
    <row r="70" spans="1:5" x14ac:dyDescent="0.2">
      <c r="A70" s="54" t="s">
        <v>420</v>
      </c>
      <c r="B70" s="138" t="s">
        <v>863</v>
      </c>
      <c r="C70" s="54" t="s">
        <v>864</v>
      </c>
      <c r="D70" s="138"/>
      <c r="E70" s="54"/>
    </row>
    <row r="71" spans="1:5" x14ac:dyDescent="0.2">
      <c r="A71" s="54" t="s">
        <v>638</v>
      </c>
      <c r="B71" s="138" t="s">
        <v>865</v>
      </c>
      <c r="C71" s="54" t="s">
        <v>866</v>
      </c>
      <c r="D71" s="138"/>
      <c r="E71" s="54"/>
    </row>
    <row r="72" spans="1:5" x14ac:dyDescent="0.2">
      <c r="A72" s="54" t="s">
        <v>640</v>
      </c>
      <c r="B72" s="138" t="s">
        <v>867</v>
      </c>
      <c r="C72" s="54" t="s">
        <v>868</v>
      </c>
      <c r="D72" s="138"/>
      <c r="E72" s="54"/>
    </row>
    <row r="73" spans="1:5" x14ac:dyDescent="0.2">
      <c r="A73" s="54" t="s">
        <v>639</v>
      </c>
      <c r="B73" s="138" t="s">
        <v>869</v>
      </c>
      <c r="C73" s="54" t="s">
        <v>870</v>
      </c>
      <c r="D73" s="138"/>
      <c r="E73" s="54"/>
    </row>
    <row r="74" spans="1:5" x14ac:dyDescent="0.2">
      <c r="A74" s="54" t="s">
        <v>408</v>
      </c>
      <c r="B74" s="138" t="s">
        <v>871</v>
      </c>
      <c r="C74" s="54" t="s">
        <v>872</v>
      </c>
      <c r="D74" s="138"/>
      <c r="E74" s="54"/>
    </row>
    <row r="75" spans="1:5" x14ac:dyDescent="0.2">
      <c r="A75" s="54" t="s">
        <v>414</v>
      </c>
      <c r="B75" s="138" t="s">
        <v>873</v>
      </c>
      <c r="C75" s="54" t="s">
        <v>874</v>
      </c>
      <c r="D75" s="138"/>
      <c r="E75" s="54"/>
    </row>
    <row r="76" spans="1:5" x14ac:dyDescent="0.2">
      <c r="A76" s="54" t="s">
        <v>464</v>
      </c>
      <c r="B76" s="138" t="s">
        <v>875</v>
      </c>
      <c r="C76" s="54" t="s">
        <v>876</v>
      </c>
      <c r="D76" s="138"/>
      <c r="E76" s="54"/>
    </row>
    <row r="77" spans="1:5" x14ac:dyDescent="0.2">
      <c r="A77" s="54" t="s">
        <v>465</v>
      </c>
      <c r="B77" s="138" t="s">
        <v>877</v>
      </c>
      <c r="C77" s="54" t="s">
        <v>878</v>
      </c>
      <c r="D77" s="138"/>
      <c r="E77" s="54"/>
    </row>
    <row r="78" spans="1:5" x14ac:dyDescent="0.2">
      <c r="A78" s="203" t="s">
        <v>1941</v>
      </c>
      <c r="B78" s="277" t="s">
        <v>1942</v>
      </c>
      <c r="C78" s="277" t="s">
        <v>1943</v>
      </c>
      <c r="D78" s="138"/>
      <c r="E78" s="277"/>
    </row>
    <row r="79" spans="1:5" x14ac:dyDescent="0.2">
      <c r="A79" s="203" t="s">
        <v>1944</v>
      </c>
      <c r="B79" s="277" t="s">
        <v>1945</v>
      </c>
      <c r="C79" s="277" t="s">
        <v>1946</v>
      </c>
      <c r="D79" s="138"/>
      <c r="E79" s="277"/>
    </row>
    <row r="80" spans="1:5" x14ac:dyDescent="0.2">
      <c r="A80" s="203" t="s">
        <v>1947</v>
      </c>
      <c r="B80" s="277" t="s">
        <v>1948</v>
      </c>
      <c r="C80" s="277" t="s">
        <v>1949</v>
      </c>
      <c r="D80" s="138"/>
      <c r="E80" s="277"/>
    </row>
    <row r="81" spans="1:5" x14ac:dyDescent="0.2">
      <c r="A81" s="54" t="s">
        <v>1643</v>
      </c>
      <c r="B81" s="138" t="s">
        <v>1662</v>
      </c>
      <c r="C81" s="54" t="s">
        <v>1663</v>
      </c>
      <c r="D81" s="138"/>
      <c r="E81" s="54"/>
    </row>
    <row r="82" spans="1:5" x14ac:dyDescent="0.2">
      <c r="A82" s="54" t="s">
        <v>466</v>
      </c>
      <c r="B82" s="138" t="s">
        <v>879</v>
      </c>
      <c r="C82" s="54" t="s">
        <v>880</v>
      </c>
      <c r="D82" s="138"/>
      <c r="E82" s="54"/>
    </row>
    <row r="83" spans="1:5" x14ac:dyDescent="0.2">
      <c r="A83" s="54" t="s">
        <v>467</v>
      </c>
      <c r="B83" s="138" t="s">
        <v>881</v>
      </c>
      <c r="C83" s="54" t="s">
        <v>882</v>
      </c>
      <c r="D83" s="138"/>
      <c r="E83" s="54"/>
    </row>
    <row r="84" spans="1:5" x14ac:dyDescent="0.2">
      <c r="A84" s="54" t="s">
        <v>1644</v>
      </c>
      <c r="B84" s="138" t="s">
        <v>1664</v>
      </c>
      <c r="C84" s="54" t="s">
        <v>1666</v>
      </c>
      <c r="D84" s="138"/>
      <c r="E84" s="54"/>
    </row>
    <row r="85" spans="1:5" x14ac:dyDescent="0.2">
      <c r="A85" s="54" t="s">
        <v>1646</v>
      </c>
      <c r="B85" s="138" t="s">
        <v>1665</v>
      </c>
      <c r="C85" s="54" t="s">
        <v>1667</v>
      </c>
      <c r="D85" s="138"/>
      <c r="E85" s="54"/>
    </row>
    <row r="86" spans="1:5" x14ac:dyDescent="0.2">
      <c r="A86" s="278" t="s">
        <v>1950</v>
      </c>
      <c r="B86" s="277" t="s">
        <v>1955</v>
      </c>
      <c r="C86" s="277" t="s">
        <v>1956</v>
      </c>
      <c r="D86" s="54"/>
      <c r="E86" s="277"/>
    </row>
    <row r="87" spans="1:5" x14ac:dyDescent="0.2">
      <c r="A87" s="278" t="s">
        <v>1953</v>
      </c>
      <c r="B87" s="277" t="s">
        <v>1957</v>
      </c>
      <c r="C87" s="277" t="s">
        <v>1958</v>
      </c>
      <c r="D87" s="54"/>
      <c r="E87" s="277"/>
    </row>
    <row r="88" spans="1:5" x14ac:dyDescent="0.2">
      <c r="A88" s="278" t="s">
        <v>1954</v>
      </c>
      <c r="B88" s="277" t="s">
        <v>1959</v>
      </c>
      <c r="C88" s="277" t="s">
        <v>1960</v>
      </c>
      <c r="D88" s="268"/>
      <c r="E88" s="277"/>
    </row>
    <row r="89" spans="1:5" x14ac:dyDescent="0.2">
      <c r="A89" s="285" t="s">
        <v>1964</v>
      </c>
      <c r="B89" s="285" t="s">
        <v>1968</v>
      </c>
      <c r="C89" s="277" t="s">
        <v>1969</v>
      </c>
      <c r="D89" s="217"/>
      <c r="E89" s="277"/>
    </row>
    <row r="90" spans="1:5" x14ac:dyDescent="0.2">
      <c r="A90" s="285" t="s">
        <v>1963</v>
      </c>
      <c r="B90" s="285" t="s">
        <v>1970</v>
      </c>
      <c r="C90" s="277" t="s">
        <v>1971</v>
      </c>
      <c r="D90" s="217"/>
      <c r="E90" s="277"/>
    </row>
    <row r="91" spans="1:5" x14ac:dyDescent="0.2">
      <c r="A91" s="277" t="s">
        <v>2022</v>
      </c>
      <c r="B91" t="s">
        <v>2023</v>
      </c>
      <c r="C91" s="277" t="s">
        <v>2024</v>
      </c>
      <c r="D91" s="54"/>
      <c r="E91" s="277"/>
    </row>
    <row r="92" spans="1:5" x14ac:dyDescent="0.2">
      <c r="A92" s="286" t="s">
        <v>2025</v>
      </c>
      <c r="B92" t="s">
        <v>1983</v>
      </c>
      <c r="C92" s="277" t="s">
        <v>1984</v>
      </c>
      <c r="D92" s="54"/>
      <c r="E92" s="277"/>
    </row>
    <row r="93" spans="1:5" x14ac:dyDescent="0.2">
      <c r="A93" s="277" t="s">
        <v>1977</v>
      </c>
      <c r="B93" s="277" t="s">
        <v>1980</v>
      </c>
      <c r="C93" s="277" t="s">
        <v>1981</v>
      </c>
      <c r="D93" s="54"/>
      <c r="E93" s="277"/>
    </row>
    <row r="94" spans="1:5" x14ac:dyDescent="0.2">
      <c r="A94" s="286" t="s">
        <v>1979</v>
      </c>
      <c r="B94" s="286" t="s">
        <v>2644</v>
      </c>
      <c r="C94" s="286" t="s">
        <v>1982</v>
      </c>
      <c r="D94" s="54"/>
      <c r="E94" s="286"/>
    </row>
    <row r="95" spans="1:5" x14ac:dyDescent="0.2">
      <c r="A95" s="286" t="s">
        <v>1988</v>
      </c>
      <c r="B95" s="15" t="s">
        <v>1992</v>
      </c>
      <c r="C95" s="286" t="s">
        <v>1995</v>
      </c>
      <c r="D95" s="54"/>
      <c r="E95" s="286"/>
    </row>
    <row r="96" spans="1:5" x14ac:dyDescent="0.2">
      <c r="A96" s="286" t="s">
        <v>1986</v>
      </c>
      <c r="B96" s="277" t="s">
        <v>1989</v>
      </c>
      <c r="C96" s="286" t="s">
        <v>2660</v>
      </c>
      <c r="D96" s="54"/>
      <c r="E96" s="286"/>
    </row>
    <row r="97" spans="1:5" x14ac:dyDescent="0.2">
      <c r="A97" s="277" t="s">
        <v>1985</v>
      </c>
      <c r="B97" s="277" t="s">
        <v>1990</v>
      </c>
      <c r="C97" s="277" t="s">
        <v>1993</v>
      </c>
      <c r="D97" s="54"/>
      <c r="E97" s="277"/>
    </row>
    <row r="98" spans="1:5" x14ac:dyDescent="0.2">
      <c r="A98" s="277" t="s">
        <v>1987</v>
      </c>
      <c r="B98" s="277" t="s">
        <v>1991</v>
      </c>
      <c r="C98" s="277" t="s">
        <v>1994</v>
      </c>
      <c r="D98" s="54"/>
      <c r="E98" s="277"/>
    </row>
    <row r="99" spans="1:5" x14ac:dyDescent="0.2">
      <c r="A99" s="286" t="s">
        <v>2001</v>
      </c>
      <c r="B99" s="286" t="s">
        <v>2008</v>
      </c>
      <c r="C99" s="286" t="s">
        <v>2014</v>
      </c>
      <c r="D99" s="54"/>
      <c r="E99" s="286"/>
    </row>
    <row r="100" spans="1:5" x14ac:dyDescent="0.2">
      <c r="A100" s="277" t="s">
        <v>1996</v>
      </c>
      <c r="B100" s="277" t="s">
        <v>2002</v>
      </c>
      <c r="C100" s="277" t="s">
        <v>2009</v>
      </c>
      <c r="D100" s="54"/>
      <c r="E100" s="277"/>
    </row>
    <row r="101" spans="1:5" x14ac:dyDescent="0.2">
      <c r="A101" s="277" t="s">
        <v>542</v>
      </c>
      <c r="B101" s="277" t="s">
        <v>1044</v>
      </c>
      <c r="C101" s="277" t="s">
        <v>1045</v>
      </c>
      <c r="D101" s="54"/>
      <c r="E101" s="277"/>
    </row>
    <row r="102" spans="1:5" x14ac:dyDescent="0.2">
      <c r="A102" s="277" t="s">
        <v>1997</v>
      </c>
      <c r="B102" s="277" t="s">
        <v>2003</v>
      </c>
      <c r="C102" s="277" t="s">
        <v>2010</v>
      </c>
      <c r="D102" s="54"/>
      <c r="E102" s="277"/>
    </row>
    <row r="103" spans="1:5" x14ac:dyDescent="0.2">
      <c r="A103" s="277" t="s">
        <v>1998</v>
      </c>
      <c r="B103" s="277" t="s">
        <v>2004</v>
      </c>
      <c r="C103" s="277" t="s">
        <v>2011</v>
      </c>
      <c r="D103" s="54"/>
      <c r="E103" s="277"/>
    </row>
    <row r="104" spans="1:5" x14ac:dyDescent="0.2">
      <c r="A104" s="277" t="s">
        <v>1999</v>
      </c>
      <c r="B104" s="277" t="s">
        <v>2005</v>
      </c>
      <c r="C104" s="277" t="s">
        <v>2012</v>
      </c>
      <c r="D104" s="54"/>
      <c r="E104" s="277"/>
    </row>
    <row r="105" spans="1:5" x14ac:dyDescent="0.2">
      <c r="A105" s="277" t="s">
        <v>543</v>
      </c>
      <c r="B105" s="277" t="s">
        <v>1048</v>
      </c>
      <c r="C105" s="286" t="s">
        <v>1049</v>
      </c>
      <c r="D105" s="54"/>
      <c r="E105" s="286"/>
    </row>
    <row r="106" spans="1:5" x14ac:dyDescent="0.2">
      <c r="A106" s="277" t="s">
        <v>544</v>
      </c>
      <c r="B106" s="277" t="s">
        <v>2006</v>
      </c>
      <c r="C106" s="277" t="s">
        <v>1050</v>
      </c>
      <c r="D106" s="54"/>
      <c r="E106" s="277"/>
    </row>
    <row r="107" spans="1:5" x14ac:dyDescent="0.2">
      <c r="A107" s="277" t="s">
        <v>2000</v>
      </c>
      <c r="B107" s="277" t="s">
        <v>2007</v>
      </c>
      <c r="C107" s="277" t="s">
        <v>2013</v>
      </c>
      <c r="D107" s="54"/>
      <c r="E107" s="277"/>
    </row>
    <row r="108" spans="1:5" x14ac:dyDescent="0.2">
      <c r="A108" s="277" t="s">
        <v>530</v>
      </c>
      <c r="B108" s="277" t="s">
        <v>1053</v>
      </c>
      <c r="C108" s="277" t="s">
        <v>1054</v>
      </c>
      <c r="D108" s="54"/>
      <c r="E108" s="277"/>
    </row>
    <row r="109" spans="1:5" x14ac:dyDescent="0.2">
      <c r="A109" s="277" t="s">
        <v>2016</v>
      </c>
      <c r="B109" s="277" t="s">
        <v>2017</v>
      </c>
      <c r="C109" s="277" t="s">
        <v>2018</v>
      </c>
      <c r="D109" s="54"/>
      <c r="E109" s="277"/>
    </row>
    <row r="110" spans="1:5" x14ac:dyDescent="0.2">
      <c r="A110" s="277" t="s">
        <v>2019</v>
      </c>
      <c r="B110" s="277" t="s">
        <v>2020</v>
      </c>
      <c r="C110" s="277" t="s">
        <v>2021</v>
      </c>
      <c r="D110" s="54"/>
      <c r="E110" s="277"/>
    </row>
    <row r="111" spans="1:5" x14ac:dyDescent="0.2">
      <c r="A111" s="286" t="s">
        <v>1966</v>
      </c>
      <c r="B111" s="286" t="s">
        <v>1967</v>
      </c>
      <c r="C111" s="286" t="s">
        <v>2986</v>
      </c>
      <c r="D111" s="54"/>
      <c r="E111" s="286"/>
    </row>
    <row r="112" spans="1:5" x14ac:dyDescent="0.2">
      <c r="A112" s="54" t="s">
        <v>468</v>
      </c>
      <c r="B112" s="138" t="s">
        <v>883</v>
      </c>
      <c r="C112" s="54" t="s">
        <v>884</v>
      </c>
      <c r="D112" s="54"/>
      <c r="E112" s="54"/>
    </row>
    <row r="113" spans="1:5" x14ac:dyDescent="0.2">
      <c r="A113" s="54" t="s">
        <v>469</v>
      </c>
      <c r="B113" s="138" t="s">
        <v>885</v>
      </c>
      <c r="C113" s="54" t="s">
        <v>886</v>
      </c>
      <c r="D113" s="54"/>
      <c r="E113" s="54"/>
    </row>
    <row r="114" spans="1:5" x14ac:dyDescent="0.2">
      <c r="A114" s="54" t="s">
        <v>470</v>
      </c>
      <c r="B114" s="138" t="s">
        <v>887</v>
      </c>
      <c r="C114" s="54" t="s">
        <v>888</v>
      </c>
      <c r="D114" s="54"/>
      <c r="E114" s="54"/>
    </row>
    <row r="115" spans="1:5" x14ac:dyDescent="0.2">
      <c r="A115" s="54" t="s">
        <v>641</v>
      </c>
      <c r="B115" s="54" t="s">
        <v>889</v>
      </c>
      <c r="C115" s="54" t="s">
        <v>890</v>
      </c>
      <c r="D115" s="54"/>
      <c r="E115" s="54"/>
    </row>
    <row r="116" spans="1:5" x14ac:dyDescent="0.2">
      <c r="A116" s="54" t="s">
        <v>409</v>
      </c>
      <c r="B116" s="54" t="s">
        <v>891</v>
      </c>
      <c r="C116" s="54" t="s">
        <v>892</v>
      </c>
      <c r="D116" s="54"/>
      <c r="E116" s="54"/>
    </row>
    <row r="117" spans="1:5" x14ac:dyDescent="0.2">
      <c r="A117" s="54" t="s">
        <v>1647</v>
      </c>
      <c r="B117" s="268" t="s">
        <v>1669</v>
      </c>
      <c r="C117" s="66" t="s">
        <v>1668</v>
      </c>
      <c r="D117" s="54"/>
      <c r="E117" s="66"/>
    </row>
    <row r="118" spans="1:5" x14ac:dyDescent="0.2">
      <c r="A118" s="54" t="s">
        <v>471</v>
      </c>
      <c r="B118" s="54" t="s">
        <v>893</v>
      </c>
      <c r="C118" s="54" t="s">
        <v>894</v>
      </c>
      <c r="D118" s="54"/>
      <c r="E118" s="54"/>
    </row>
    <row r="119" spans="1:5" x14ac:dyDescent="0.2">
      <c r="A119" s="54" t="s">
        <v>472</v>
      </c>
      <c r="B119" s="54" t="s">
        <v>895</v>
      </c>
      <c r="C119" s="54" t="s">
        <v>896</v>
      </c>
      <c r="D119" s="54"/>
      <c r="E119" s="54"/>
    </row>
    <row r="120" spans="1:5" x14ac:dyDescent="0.2">
      <c r="A120" s="54" t="s">
        <v>473</v>
      </c>
      <c r="B120" s="54" t="s">
        <v>897</v>
      </c>
      <c r="C120" s="54" t="s">
        <v>898</v>
      </c>
      <c r="D120" s="54"/>
      <c r="E120" s="54"/>
    </row>
    <row r="121" spans="1:5" x14ac:dyDescent="0.2">
      <c r="A121" s="54" t="s">
        <v>474</v>
      </c>
      <c r="B121" s="54" t="s">
        <v>899</v>
      </c>
      <c r="C121" s="54" t="s">
        <v>900</v>
      </c>
      <c r="D121" s="54"/>
      <c r="E121" s="54"/>
    </row>
    <row r="122" spans="1:5" x14ac:dyDescent="0.2">
      <c r="A122" s="54" t="s">
        <v>475</v>
      </c>
      <c r="B122" s="54" t="s">
        <v>901</v>
      </c>
      <c r="C122" s="54" t="s">
        <v>902</v>
      </c>
      <c r="D122" s="54"/>
      <c r="E122" s="54"/>
    </row>
    <row r="123" spans="1:5" x14ac:dyDescent="0.2">
      <c r="A123" s="54" t="s">
        <v>476</v>
      </c>
      <c r="B123" s="66" t="s">
        <v>1810</v>
      </c>
      <c r="C123" s="66" t="s">
        <v>1811</v>
      </c>
      <c r="D123" s="54"/>
      <c r="E123" s="66"/>
    </row>
    <row r="124" spans="1:5" x14ac:dyDescent="0.2">
      <c r="A124" s="262" t="s">
        <v>1809</v>
      </c>
      <c r="B124" s="54" t="s">
        <v>1394</v>
      </c>
      <c r="C124" s="66" t="s">
        <v>904</v>
      </c>
      <c r="D124" s="54"/>
      <c r="E124" s="66"/>
    </row>
    <row r="125" spans="1:5" x14ac:dyDescent="0.2">
      <c r="A125" s="54" t="s">
        <v>477</v>
      </c>
      <c r="B125" s="54" t="s">
        <v>905</v>
      </c>
      <c r="C125" s="54" t="s">
        <v>906</v>
      </c>
      <c r="D125" s="54"/>
      <c r="E125" s="54"/>
    </row>
    <row r="126" spans="1:5" x14ac:dyDescent="0.2">
      <c r="A126" s="54" t="s">
        <v>725</v>
      </c>
      <c r="B126" s="54" t="s">
        <v>907</v>
      </c>
      <c r="C126" s="54" t="s">
        <v>908</v>
      </c>
      <c r="D126" s="54"/>
      <c r="E126" s="54"/>
    </row>
    <row r="127" spans="1:5" x14ac:dyDescent="0.2">
      <c r="A127" s="54" t="s">
        <v>705</v>
      </c>
      <c r="B127" s="54" t="s">
        <v>798</v>
      </c>
      <c r="C127" s="54" t="s">
        <v>799</v>
      </c>
      <c r="D127" s="54"/>
      <c r="E127" s="54"/>
    </row>
    <row r="128" spans="1:5" x14ac:dyDescent="0.2">
      <c r="A128" s="54" t="s">
        <v>424</v>
      </c>
      <c r="B128" s="54" t="s">
        <v>909</v>
      </c>
      <c r="C128" s="54" t="s">
        <v>910</v>
      </c>
      <c r="D128" s="54"/>
      <c r="E128" s="54"/>
    </row>
    <row r="129" spans="1:5" x14ac:dyDescent="0.2">
      <c r="A129" s="54" t="s">
        <v>425</v>
      </c>
      <c r="B129" s="54" t="s">
        <v>911</v>
      </c>
      <c r="C129" s="54" t="s">
        <v>912</v>
      </c>
      <c r="D129" s="54"/>
      <c r="E129" s="54"/>
    </row>
    <row r="130" spans="1:5" x14ac:dyDescent="0.2">
      <c r="A130" s="54" t="s">
        <v>513</v>
      </c>
      <c r="B130" s="54" t="s">
        <v>913</v>
      </c>
      <c r="C130" s="54" t="s">
        <v>914</v>
      </c>
      <c r="D130" s="54"/>
      <c r="E130" s="54"/>
    </row>
    <row r="131" spans="1:5" x14ac:dyDescent="0.2">
      <c r="A131" s="54" t="s">
        <v>642</v>
      </c>
      <c r="B131" s="54" t="s">
        <v>915</v>
      </c>
      <c r="C131" s="54" t="s">
        <v>916</v>
      </c>
      <c r="D131" s="54"/>
      <c r="E131" s="54"/>
    </row>
    <row r="132" spans="1:5" x14ac:dyDescent="0.2">
      <c r="A132" s="54" t="s">
        <v>479</v>
      </c>
      <c r="B132" s="54" t="s">
        <v>917</v>
      </c>
      <c r="C132" s="54" t="s">
        <v>918</v>
      </c>
      <c r="D132" s="55"/>
      <c r="E132" s="54"/>
    </row>
    <row r="133" spans="1:5" x14ac:dyDescent="0.2">
      <c r="A133" s="54" t="s">
        <v>643</v>
      </c>
      <c r="B133" s="54" t="s">
        <v>919</v>
      </c>
      <c r="C133" s="54" t="s">
        <v>920</v>
      </c>
      <c r="D133" s="55"/>
      <c r="E133" s="54"/>
    </row>
    <row r="134" spans="1:5" x14ac:dyDescent="0.2">
      <c r="A134" s="54" t="s">
        <v>480</v>
      </c>
      <c r="B134" s="54" t="s">
        <v>921</v>
      </c>
      <c r="C134" s="54" t="s">
        <v>922</v>
      </c>
      <c r="D134" s="55"/>
      <c r="E134" s="54"/>
    </row>
    <row r="135" spans="1:5" x14ac:dyDescent="0.2">
      <c r="A135" s="54" t="s">
        <v>644</v>
      </c>
      <c r="B135" s="54" t="s">
        <v>923</v>
      </c>
      <c r="C135" s="54" t="s">
        <v>924</v>
      </c>
      <c r="D135" s="54"/>
      <c r="E135" s="54"/>
    </row>
    <row r="136" spans="1:5" x14ac:dyDescent="0.2">
      <c r="A136" s="54" t="s">
        <v>645</v>
      </c>
      <c r="B136" s="54" t="s">
        <v>925</v>
      </c>
      <c r="C136" s="54" t="s">
        <v>926</v>
      </c>
      <c r="D136" s="54"/>
      <c r="E136" s="54"/>
    </row>
    <row r="137" spans="1:5" x14ac:dyDescent="0.2">
      <c r="A137" s="54" t="s">
        <v>646</v>
      </c>
      <c r="B137" s="54" t="s">
        <v>927</v>
      </c>
      <c r="C137" s="54" t="s">
        <v>928</v>
      </c>
      <c r="D137" s="54"/>
      <c r="E137" s="54"/>
    </row>
    <row r="138" spans="1:5" x14ac:dyDescent="0.2">
      <c r="A138" s="54" t="s">
        <v>481</v>
      </c>
      <c r="B138" s="54" t="s">
        <v>929</v>
      </c>
      <c r="C138" s="54" t="s">
        <v>930</v>
      </c>
      <c r="D138" s="54"/>
      <c r="E138" s="54"/>
    </row>
    <row r="139" spans="1:5" x14ac:dyDescent="0.2">
      <c r="A139" s="54" t="s">
        <v>482</v>
      </c>
      <c r="B139" s="54" t="s">
        <v>931</v>
      </c>
      <c r="C139" s="54" t="s">
        <v>932</v>
      </c>
      <c r="D139" s="55"/>
      <c r="E139" s="54"/>
    </row>
    <row r="140" spans="1:5" x14ac:dyDescent="0.2">
      <c r="A140" s="54" t="s">
        <v>647</v>
      </c>
      <c r="B140" s="54" t="s">
        <v>933</v>
      </c>
      <c r="C140" s="54" t="s">
        <v>934</v>
      </c>
      <c r="D140" s="55"/>
      <c r="E140" s="54"/>
    </row>
    <row r="141" spans="1:5" x14ac:dyDescent="0.2">
      <c r="A141" s="54" t="s">
        <v>478</v>
      </c>
      <c r="B141" s="54" t="s">
        <v>935</v>
      </c>
      <c r="C141" s="55" t="s">
        <v>936</v>
      </c>
      <c r="D141" s="55"/>
      <c r="E141" s="55"/>
    </row>
    <row r="142" spans="1:5" x14ac:dyDescent="0.2">
      <c r="A142" s="55" t="s">
        <v>685</v>
      </c>
      <c r="B142" s="55" t="s">
        <v>937</v>
      </c>
      <c r="C142" s="55" t="s">
        <v>938</v>
      </c>
      <c r="D142" s="55"/>
      <c r="E142" s="55"/>
    </row>
    <row r="143" spans="1:5" x14ac:dyDescent="0.2">
      <c r="A143" s="55" t="s">
        <v>520</v>
      </c>
      <c r="B143" s="55" t="s">
        <v>939</v>
      </c>
      <c r="C143" s="55" t="s">
        <v>940</v>
      </c>
      <c r="D143" s="55"/>
      <c r="E143" s="55"/>
    </row>
    <row r="144" spans="1:5" x14ac:dyDescent="0.2">
      <c r="A144" s="55" t="s">
        <v>521</v>
      </c>
      <c r="B144" s="55" t="s">
        <v>941</v>
      </c>
      <c r="C144" s="55" t="s">
        <v>942</v>
      </c>
      <c r="D144" s="55"/>
      <c r="E144" s="55"/>
    </row>
    <row r="145" spans="1:5" x14ac:dyDescent="0.2">
      <c r="A145" s="54" t="s">
        <v>522</v>
      </c>
      <c r="B145" s="54" t="s">
        <v>943</v>
      </c>
      <c r="C145" s="66" t="s">
        <v>944</v>
      </c>
      <c r="D145" s="55"/>
      <c r="E145" s="66"/>
    </row>
    <row r="146" spans="1:5" x14ac:dyDescent="0.2">
      <c r="A146" s="54" t="s">
        <v>560</v>
      </c>
      <c r="B146" s="54" t="s">
        <v>945</v>
      </c>
      <c r="C146" s="55" t="s">
        <v>946</v>
      </c>
      <c r="D146" s="55"/>
      <c r="E146" s="55"/>
    </row>
    <row r="147" spans="1:5" x14ac:dyDescent="0.2">
      <c r="A147" s="54" t="s">
        <v>510</v>
      </c>
      <c r="B147" s="54" t="s">
        <v>947</v>
      </c>
      <c r="C147" s="55" t="s">
        <v>948</v>
      </c>
      <c r="D147" s="55"/>
      <c r="E147" s="55"/>
    </row>
    <row r="148" spans="1:5" x14ac:dyDescent="0.2">
      <c r="A148" s="54" t="s">
        <v>410</v>
      </c>
      <c r="B148" s="54" t="s">
        <v>949</v>
      </c>
      <c r="C148" s="55" t="s">
        <v>950</v>
      </c>
      <c r="D148" s="55"/>
      <c r="E148" s="55"/>
    </row>
    <row r="149" spans="1:5" x14ac:dyDescent="0.2">
      <c r="A149" s="55" t="s">
        <v>483</v>
      </c>
      <c r="B149" s="55" t="s">
        <v>951</v>
      </c>
      <c r="C149" s="55" t="s">
        <v>952</v>
      </c>
      <c r="D149" s="50"/>
      <c r="E149" s="55"/>
    </row>
    <row r="150" spans="1:5" x14ac:dyDescent="0.2">
      <c r="A150" s="55" t="s">
        <v>1649</v>
      </c>
      <c r="B150" s="55" t="s">
        <v>1670</v>
      </c>
      <c r="C150" s="55" t="s">
        <v>1671</v>
      </c>
      <c r="D150" s="54"/>
      <c r="E150" s="55"/>
    </row>
    <row r="151" spans="1:5" x14ac:dyDescent="0.2">
      <c r="A151" s="55" t="s">
        <v>715</v>
      </c>
      <c r="B151" s="55" t="s">
        <v>953</v>
      </c>
      <c r="C151" s="55" t="s">
        <v>954</v>
      </c>
      <c r="D151" s="54"/>
      <c r="E151" s="55"/>
    </row>
    <row r="152" spans="1:5" x14ac:dyDescent="0.2">
      <c r="A152" s="55" t="s">
        <v>484</v>
      </c>
      <c r="B152" s="55" t="s">
        <v>955</v>
      </c>
      <c r="C152" s="55" t="s">
        <v>956</v>
      </c>
      <c r="D152" s="55"/>
      <c r="E152" s="55"/>
    </row>
    <row r="153" spans="1:5" x14ac:dyDescent="0.2">
      <c r="A153" s="55" t="s">
        <v>485</v>
      </c>
      <c r="B153" s="55" t="s">
        <v>957</v>
      </c>
      <c r="C153" s="55" t="s">
        <v>958</v>
      </c>
      <c r="D153" s="55"/>
      <c r="E153" s="55"/>
    </row>
    <row r="154" spans="1:5" x14ac:dyDescent="0.2">
      <c r="A154" s="55" t="s">
        <v>650</v>
      </c>
      <c r="B154" s="55" t="s">
        <v>959</v>
      </c>
      <c r="C154" s="55" t="s">
        <v>960</v>
      </c>
      <c r="D154" s="55"/>
      <c r="E154" s="55"/>
    </row>
    <row r="155" spans="1:5" x14ac:dyDescent="0.2">
      <c r="A155" s="55" t="s">
        <v>428</v>
      </c>
      <c r="B155" s="55" t="s">
        <v>961</v>
      </c>
      <c r="C155" s="55" t="s">
        <v>962</v>
      </c>
      <c r="D155" s="55"/>
      <c r="E155" s="55"/>
    </row>
    <row r="156" spans="1:5" x14ac:dyDescent="0.2">
      <c r="A156" s="55" t="s">
        <v>429</v>
      </c>
      <c r="B156" s="55" t="s">
        <v>963</v>
      </c>
      <c r="C156" s="55" t="s">
        <v>964</v>
      </c>
      <c r="D156" s="269"/>
      <c r="E156" s="55"/>
    </row>
    <row r="157" spans="1:5" x14ac:dyDescent="0.2">
      <c r="A157" s="55" t="s">
        <v>427</v>
      </c>
      <c r="B157" s="55" t="s">
        <v>965</v>
      </c>
      <c r="C157" s="55" t="s">
        <v>966</v>
      </c>
      <c r="D157" s="261"/>
      <c r="E157" s="55"/>
    </row>
    <row r="158" spans="1:5" x14ac:dyDescent="0.2">
      <c r="A158" s="55" t="s">
        <v>430</v>
      </c>
      <c r="B158" s="55" t="s">
        <v>967</v>
      </c>
      <c r="C158" s="55" t="s">
        <v>968</v>
      </c>
      <c r="D158" s="261"/>
      <c r="E158" s="55"/>
    </row>
    <row r="159" spans="1:5" x14ac:dyDescent="0.2">
      <c r="A159" s="73" t="s">
        <v>488</v>
      </c>
      <c r="B159" s="71" t="s">
        <v>969</v>
      </c>
      <c r="C159" s="72" t="s">
        <v>970</v>
      </c>
      <c r="D159" s="55"/>
      <c r="E159" s="261"/>
    </row>
    <row r="160" spans="1:5" x14ac:dyDescent="0.2">
      <c r="A160" s="54" t="s">
        <v>426</v>
      </c>
      <c r="B160" s="54" t="s">
        <v>971</v>
      </c>
      <c r="C160" s="55" t="s">
        <v>972</v>
      </c>
      <c r="D160" s="55"/>
      <c r="E160" s="55"/>
    </row>
    <row r="161" spans="1:5" x14ac:dyDescent="0.2">
      <c r="A161" s="54" t="s">
        <v>628</v>
      </c>
      <c r="B161" s="54" t="s">
        <v>973</v>
      </c>
      <c r="C161" s="69" t="s">
        <v>974</v>
      </c>
      <c r="D161" s="54"/>
      <c r="E161" s="69"/>
    </row>
    <row r="162" spans="1:5" x14ac:dyDescent="0.2">
      <c r="A162" s="55" t="s">
        <v>431</v>
      </c>
      <c r="B162" s="55" t="s">
        <v>975</v>
      </c>
      <c r="C162" s="55" t="s">
        <v>976</v>
      </c>
      <c r="D162" s="54"/>
      <c r="E162" s="55"/>
    </row>
    <row r="163" spans="1:5" x14ac:dyDescent="0.2">
      <c r="A163" s="55" t="s">
        <v>489</v>
      </c>
      <c r="B163" s="55" t="s">
        <v>977</v>
      </c>
      <c r="C163" s="55" t="s">
        <v>978</v>
      </c>
      <c r="D163" s="54"/>
      <c r="E163" s="55"/>
    </row>
    <row r="164" spans="1:5" x14ac:dyDescent="0.2">
      <c r="A164" s="55" t="s">
        <v>411</v>
      </c>
      <c r="B164" s="55" t="s">
        <v>979</v>
      </c>
      <c r="C164" s="55" t="s">
        <v>980</v>
      </c>
      <c r="D164" s="54"/>
      <c r="E164" s="55"/>
    </row>
    <row r="165" spans="1:5" x14ac:dyDescent="0.2">
      <c r="A165" s="55" t="s">
        <v>486</v>
      </c>
      <c r="B165" s="56" t="s">
        <v>981</v>
      </c>
      <c r="C165" s="56" t="s">
        <v>982</v>
      </c>
      <c r="D165" s="54"/>
      <c r="E165" s="55"/>
    </row>
    <row r="166" spans="1:5" x14ac:dyDescent="0.2">
      <c r="A166" s="261" t="s">
        <v>487</v>
      </c>
      <c r="B166" s="269" t="s">
        <v>983</v>
      </c>
      <c r="C166" s="261" t="s">
        <v>984</v>
      </c>
      <c r="D166" s="54"/>
      <c r="E166" s="261"/>
    </row>
    <row r="167" spans="1:5" x14ac:dyDescent="0.2">
      <c r="A167" s="261" t="s">
        <v>490</v>
      </c>
      <c r="B167" s="261" t="s">
        <v>985</v>
      </c>
      <c r="C167" s="261" t="s">
        <v>986</v>
      </c>
      <c r="D167" s="54"/>
      <c r="E167" s="261"/>
    </row>
    <row r="168" spans="1:5" x14ac:dyDescent="0.2">
      <c r="A168" s="261" t="s">
        <v>491</v>
      </c>
      <c r="B168" s="261" t="s">
        <v>987</v>
      </c>
      <c r="C168" s="55" t="s">
        <v>988</v>
      </c>
      <c r="D168" s="54"/>
      <c r="E168" s="55"/>
    </row>
    <row r="169" spans="1:5" x14ac:dyDescent="0.2">
      <c r="A169" s="55" t="s">
        <v>492</v>
      </c>
      <c r="B169" s="55" t="s">
        <v>989</v>
      </c>
      <c r="C169" s="55" t="s">
        <v>990</v>
      </c>
      <c r="D169" s="54"/>
      <c r="E169" s="55"/>
    </row>
    <row r="170" spans="1:5" x14ac:dyDescent="0.2">
      <c r="A170" s="55" t="s">
        <v>652</v>
      </c>
      <c r="B170" s="55" t="s">
        <v>991</v>
      </c>
      <c r="C170" s="55" t="s">
        <v>992</v>
      </c>
      <c r="D170" s="54"/>
      <c r="E170" s="55"/>
    </row>
    <row r="171" spans="1:5" x14ac:dyDescent="0.2">
      <c r="A171" s="54" t="s">
        <v>651</v>
      </c>
      <c r="B171" s="54" t="s">
        <v>993</v>
      </c>
      <c r="C171" s="69" t="s">
        <v>994</v>
      </c>
      <c r="D171" s="55"/>
      <c r="E171" s="69"/>
    </row>
    <row r="172" spans="1:5" x14ac:dyDescent="0.2">
      <c r="A172" s="54" t="s">
        <v>1650</v>
      </c>
      <c r="B172" s="54" t="s">
        <v>1672</v>
      </c>
      <c r="C172" s="70" t="s">
        <v>1676</v>
      </c>
      <c r="D172" s="55"/>
      <c r="E172" s="70"/>
    </row>
    <row r="173" spans="1:5" x14ac:dyDescent="0.2">
      <c r="A173" s="262" t="s">
        <v>1770</v>
      </c>
      <c r="B173" s="54" t="s">
        <v>1775</v>
      </c>
      <c r="C173" s="66" t="s">
        <v>1808</v>
      </c>
      <c r="D173" s="54"/>
      <c r="E173" s="66"/>
    </row>
    <row r="174" spans="1:5" x14ac:dyDescent="0.2">
      <c r="A174" s="276" t="s">
        <v>1769</v>
      </c>
      <c r="B174" s="66" t="s">
        <v>1930</v>
      </c>
      <c r="C174" s="66" t="s">
        <v>1804</v>
      </c>
      <c r="D174" s="66"/>
      <c r="E174" s="66"/>
    </row>
    <row r="175" spans="1:5" x14ac:dyDescent="0.2">
      <c r="A175" s="54" t="s">
        <v>1651</v>
      </c>
      <c r="B175" s="54" t="s">
        <v>1673</v>
      </c>
      <c r="C175" s="70" t="s">
        <v>1677</v>
      </c>
      <c r="D175" s="54"/>
      <c r="E175" s="70"/>
    </row>
    <row r="176" spans="1:5" x14ac:dyDescent="0.2">
      <c r="A176" s="54" t="s">
        <v>1652</v>
      </c>
      <c r="B176" s="54" t="s">
        <v>1674</v>
      </c>
      <c r="C176" s="70" t="s">
        <v>1678</v>
      </c>
      <c r="D176" s="54"/>
      <c r="E176" s="70"/>
    </row>
    <row r="177" spans="1:5" x14ac:dyDescent="0.2">
      <c r="A177" s="262" t="s">
        <v>1771</v>
      </c>
      <c r="B177" s="54" t="s">
        <v>1776</v>
      </c>
      <c r="C177" s="66" t="s">
        <v>1805</v>
      </c>
      <c r="D177" s="54"/>
      <c r="E177" s="66"/>
    </row>
    <row r="178" spans="1:5" x14ac:dyDescent="0.2">
      <c r="A178" s="262" t="s">
        <v>1772</v>
      </c>
      <c r="B178" s="54" t="s">
        <v>1777</v>
      </c>
      <c r="C178" s="66" t="s">
        <v>1806</v>
      </c>
      <c r="D178" s="54"/>
      <c r="E178" s="66"/>
    </row>
    <row r="179" spans="1:5" x14ac:dyDescent="0.2">
      <c r="A179" s="54" t="s">
        <v>1653</v>
      </c>
      <c r="B179" s="54" t="s">
        <v>1675</v>
      </c>
      <c r="C179" s="70" t="s">
        <v>1679</v>
      </c>
      <c r="D179" s="58"/>
      <c r="E179" s="70"/>
    </row>
    <row r="180" spans="1:5" x14ac:dyDescent="0.2">
      <c r="A180" s="54" t="s">
        <v>654</v>
      </c>
      <c r="B180" s="54" t="s">
        <v>995</v>
      </c>
      <c r="C180" s="70" t="s">
        <v>996</v>
      </c>
      <c r="D180" s="61"/>
      <c r="E180" s="70"/>
    </row>
    <row r="181" spans="1:5" x14ac:dyDescent="0.2">
      <c r="A181" s="55" t="s">
        <v>653</v>
      </c>
      <c r="B181" s="55" t="s">
        <v>997</v>
      </c>
      <c r="C181" s="55" t="s">
        <v>998</v>
      </c>
      <c r="D181" s="63"/>
      <c r="E181" s="55"/>
    </row>
    <row r="182" spans="1:5" x14ac:dyDescent="0.2">
      <c r="A182" s="55" t="s">
        <v>433</v>
      </c>
      <c r="B182" s="55" t="s">
        <v>999</v>
      </c>
      <c r="C182" s="55" t="s">
        <v>1000</v>
      </c>
      <c r="D182" s="65"/>
      <c r="E182" s="55"/>
    </row>
    <row r="183" spans="1:5" x14ac:dyDescent="0.2">
      <c r="A183" s="54" t="s">
        <v>539</v>
      </c>
      <c r="B183" s="54" t="s">
        <v>1001</v>
      </c>
      <c r="C183" s="69" t="s">
        <v>1002</v>
      </c>
      <c r="D183" s="66"/>
      <c r="E183" s="69"/>
    </row>
    <row r="184" spans="1:5" x14ac:dyDescent="0.2">
      <c r="A184" s="66" t="s">
        <v>435</v>
      </c>
      <c r="B184" s="66" t="s">
        <v>1003</v>
      </c>
      <c r="C184" s="66" t="s">
        <v>1639</v>
      </c>
      <c r="D184" s="66"/>
      <c r="E184" s="66"/>
    </row>
    <row r="185" spans="1:5" x14ac:dyDescent="0.2">
      <c r="A185" s="54" t="s">
        <v>655</v>
      </c>
      <c r="B185" s="54" t="s">
        <v>1004</v>
      </c>
      <c r="C185" s="54" t="s">
        <v>1005</v>
      </c>
      <c r="D185" s="66"/>
      <c r="E185" s="54"/>
    </row>
    <row r="186" spans="1:5" x14ac:dyDescent="0.2">
      <c r="A186" s="54" t="s">
        <v>540</v>
      </c>
      <c r="B186" s="54" t="s">
        <v>1006</v>
      </c>
      <c r="C186" s="54" t="s">
        <v>1007</v>
      </c>
      <c r="D186" s="66"/>
      <c r="E186" s="54"/>
    </row>
    <row r="187" spans="1:5" x14ac:dyDescent="0.2">
      <c r="A187" s="54" t="s">
        <v>501</v>
      </c>
      <c r="B187" s="54" t="s">
        <v>1008</v>
      </c>
      <c r="C187" s="54" t="s">
        <v>1009</v>
      </c>
      <c r="D187" s="66"/>
      <c r="E187" s="54"/>
    </row>
    <row r="188" spans="1:5" x14ac:dyDescent="0.2">
      <c r="A188" s="54" t="s">
        <v>494</v>
      </c>
      <c r="B188" s="54" t="s">
        <v>1010</v>
      </c>
      <c r="C188" s="54" t="s">
        <v>1011</v>
      </c>
      <c r="D188" s="66"/>
      <c r="E188" s="54"/>
    </row>
    <row r="189" spans="1:5" x14ac:dyDescent="0.2">
      <c r="A189" s="57" t="s">
        <v>495</v>
      </c>
      <c r="B189" s="58" t="s">
        <v>1012</v>
      </c>
      <c r="C189" s="59" t="s">
        <v>1013</v>
      </c>
      <c r="D189" s="66"/>
      <c r="E189" s="59"/>
    </row>
    <row r="190" spans="1:5" x14ac:dyDescent="0.2">
      <c r="A190" s="60" t="s">
        <v>496</v>
      </c>
      <c r="B190" s="61" t="s">
        <v>1014</v>
      </c>
      <c r="C190" s="61" t="s">
        <v>1015</v>
      </c>
      <c r="D190" s="66"/>
      <c r="E190" s="61"/>
    </row>
    <row r="191" spans="1:5" x14ac:dyDescent="0.2">
      <c r="A191" s="62" t="s">
        <v>497</v>
      </c>
      <c r="B191" s="63" t="s">
        <v>1016</v>
      </c>
      <c r="C191" s="64" t="s">
        <v>1017</v>
      </c>
      <c r="D191" s="15"/>
      <c r="E191" s="64"/>
    </row>
    <row r="192" spans="1:5" x14ac:dyDescent="0.2">
      <c r="A192" s="65" t="s">
        <v>498</v>
      </c>
      <c r="B192" s="65" t="s">
        <v>1018</v>
      </c>
      <c r="C192" s="65" t="s">
        <v>1019</v>
      </c>
      <c r="D192" s="15"/>
      <c r="E192" s="65"/>
    </row>
    <row r="193" spans="1:5" x14ac:dyDescent="0.2">
      <c r="A193" s="15" t="s">
        <v>499</v>
      </c>
      <c r="B193" s="66" t="s">
        <v>1020</v>
      </c>
      <c r="C193" s="66" t="s">
        <v>1021</v>
      </c>
      <c r="D193" s="15"/>
      <c r="E193" s="66"/>
    </row>
    <row r="194" spans="1:5" x14ac:dyDescent="0.2">
      <c r="A194" s="15" t="s">
        <v>500</v>
      </c>
      <c r="B194" s="66" t="s">
        <v>1022</v>
      </c>
      <c r="C194" s="66" t="s">
        <v>1023</v>
      </c>
      <c r="D194" s="66"/>
      <c r="E194" s="66"/>
    </row>
    <row r="195" spans="1:5" x14ac:dyDescent="0.2">
      <c r="A195" s="15" t="s">
        <v>538</v>
      </c>
      <c r="B195" s="66" t="s">
        <v>1024</v>
      </c>
      <c r="C195" s="66" t="s">
        <v>1025</v>
      </c>
      <c r="D195" s="66"/>
      <c r="E195" s="66"/>
    </row>
    <row r="196" spans="1:5" x14ac:dyDescent="0.2">
      <c r="A196" s="66" t="s">
        <v>656</v>
      </c>
      <c r="B196" s="66" t="s">
        <v>1026</v>
      </c>
      <c r="C196" s="66" t="s">
        <v>1027</v>
      </c>
      <c r="D196" s="66"/>
      <c r="E196" s="66"/>
    </row>
    <row r="197" spans="1:5" x14ac:dyDescent="0.2">
      <c r="A197" s="67" t="s">
        <v>703</v>
      </c>
      <c r="B197" s="67" t="s">
        <v>1028</v>
      </c>
      <c r="C197" s="66" t="s">
        <v>1029</v>
      </c>
      <c r="D197" s="66"/>
      <c r="E197" s="66"/>
    </row>
    <row r="198" spans="1:5" x14ac:dyDescent="0.2">
      <c r="A198" s="66" t="s">
        <v>412</v>
      </c>
      <c r="B198" s="66" t="s">
        <v>1030</v>
      </c>
      <c r="C198" s="67" t="s">
        <v>1031</v>
      </c>
      <c r="D198" s="66"/>
      <c r="E198" s="66"/>
    </row>
    <row r="199" spans="1:5" ht="19.5" customHeight="1" x14ac:dyDescent="0.2">
      <c r="A199" s="142" t="s">
        <v>493</v>
      </c>
      <c r="B199" s="66" t="s">
        <v>1032</v>
      </c>
      <c r="C199" s="66" t="s">
        <v>1033</v>
      </c>
      <c r="D199" s="66"/>
      <c r="E199" s="66"/>
    </row>
    <row r="200" spans="1:5" ht="17.25" customHeight="1" x14ac:dyDescent="0.2">
      <c r="A200" s="66" t="s">
        <v>413</v>
      </c>
      <c r="B200" s="66" t="s">
        <v>1034</v>
      </c>
      <c r="C200" s="66" t="s">
        <v>1035</v>
      </c>
      <c r="D200" s="66"/>
      <c r="E200" s="66"/>
    </row>
    <row r="201" spans="1:5" x14ac:dyDescent="0.2">
      <c r="A201" s="15" t="s">
        <v>657</v>
      </c>
      <c r="B201" s="15" t="s">
        <v>1036</v>
      </c>
      <c r="C201" s="66" t="s">
        <v>1037</v>
      </c>
      <c r="D201" s="66"/>
      <c r="E201" s="66"/>
    </row>
    <row r="202" spans="1:5" x14ac:dyDescent="0.2">
      <c r="A202" s="15" t="s">
        <v>658</v>
      </c>
      <c r="B202" s="15" t="s">
        <v>1038</v>
      </c>
      <c r="C202" s="15" t="s">
        <v>1039</v>
      </c>
      <c r="D202" s="66"/>
      <c r="E202" s="15"/>
    </row>
    <row r="203" spans="1:5" x14ac:dyDescent="0.2">
      <c r="A203" s="15" t="s">
        <v>659</v>
      </c>
      <c r="B203" s="15" t="s">
        <v>1040</v>
      </c>
      <c r="C203" s="15" t="s">
        <v>1041</v>
      </c>
      <c r="D203" s="66"/>
      <c r="E203" s="15"/>
    </row>
    <row r="204" spans="1:5" x14ac:dyDescent="0.2">
      <c r="A204" s="15" t="s">
        <v>541</v>
      </c>
      <c r="B204" s="66" t="s">
        <v>1042</v>
      </c>
      <c r="C204" s="15" t="s">
        <v>1043</v>
      </c>
      <c r="D204" s="66"/>
      <c r="E204" s="15"/>
    </row>
    <row r="205" spans="1:5" x14ac:dyDescent="0.2">
      <c r="A205" s="15" t="s">
        <v>660</v>
      </c>
      <c r="B205" s="66" t="s">
        <v>1046</v>
      </c>
      <c r="C205" s="15" t="s">
        <v>1047</v>
      </c>
      <c r="D205" s="66"/>
      <c r="E205" s="15"/>
    </row>
    <row r="206" spans="1:5" x14ac:dyDescent="0.2">
      <c r="A206" s="66" t="s">
        <v>661</v>
      </c>
      <c r="B206" s="66" t="s">
        <v>1051</v>
      </c>
      <c r="C206" s="66" t="s">
        <v>1052</v>
      </c>
      <c r="D206" s="66"/>
      <c r="E206" s="66"/>
    </row>
    <row r="207" spans="1:5" x14ac:dyDescent="0.2">
      <c r="A207" s="66" t="s">
        <v>662</v>
      </c>
      <c r="B207" s="66" t="s">
        <v>1055</v>
      </c>
      <c r="C207" s="66" t="s">
        <v>1056</v>
      </c>
      <c r="D207" s="15"/>
      <c r="E207" s="66"/>
    </row>
    <row r="208" spans="1:5" x14ac:dyDescent="0.2">
      <c r="A208" s="66" t="s">
        <v>1654</v>
      </c>
      <c r="B208" s="66" t="s">
        <v>1760</v>
      </c>
      <c r="C208" s="66" t="s">
        <v>1761</v>
      </c>
      <c r="D208" s="15"/>
      <c r="E208" s="66"/>
    </row>
    <row r="209" spans="1:5" x14ac:dyDescent="0.2">
      <c r="A209" s="66" t="s">
        <v>1655</v>
      </c>
      <c r="B209" s="66" t="s">
        <v>1680</v>
      </c>
      <c r="C209" s="66" t="s">
        <v>1681</v>
      </c>
      <c r="D209" s="15"/>
      <c r="E209" s="66"/>
    </row>
    <row r="210" spans="1:5" x14ac:dyDescent="0.2">
      <c r="A210" s="66" t="s">
        <v>785</v>
      </c>
      <c r="B210" s="66" t="s">
        <v>1057</v>
      </c>
      <c r="C210" s="66" t="s">
        <v>1058</v>
      </c>
      <c r="D210" s="66"/>
      <c r="E210" s="66"/>
    </row>
    <row r="211" spans="1:5" x14ac:dyDescent="0.2">
      <c r="A211" s="66" t="s">
        <v>784</v>
      </c>
      <c r="B211" s="66" t="s">
        <v>1059</v>
      </c>
      <c r="C211" s="66" t="s">
        <v>1060</v>
      </c>
      <c r="D211" s="68"/>
      <c r="E211" s="66"/>
    </row>
    <row r="212" spans="1:5" x14ac:dyDescent="0.2">
      <c r="A212" s="66" t="s">
        <v>783</v>
      </c>
      <c r="B212" s="66" t="s">
        <v>1061</v>
      </c>
      <c r="C212" s="66" t="s">
        <v>1062</v>
      </c>
      <c r="D212" s="68"/>
      <c r="E212" s="66"/>
    </row>
    <row r="213" spans="1:5" x14ac:dyDescent="0.2">
      <c r="A213" s="66" t="s">
        <v>680</v>
      </c>
      <c r="B213" s="66" t="s">
        <v>1063</v>
      </c>
      <c r="C213" s="66" t="s">
        <v>1064</v>
      </c>
      <c r="D213" s="68"/>
      <c r="E213" s="66"/>
    </row>
    <row r="214" spans="1:5" x14ac:dyDescent="0.2">
      <c r="A214" s="66" t="s">
        <v>664</v>
      </c>
      <c r="B214" s="66" t="s">
        <v>1065</v>
      </c>
      <c r="C214" s="66" t="s">
        <v>1066</v>
      </c>
      <c r="D214" s="68"/>
      <c r="E214" s="66"/>
    </row>
    <row r="215" spans="1:5" x14ac:dyDescent="0.2">
      <c r="A215" s="66" t="s">
        <v>665</v>
      </c>
      <c r="B215" s="66" t="s">
        <v>1067</v>
      </c>
      <c r="C215" s="66" t="s">
        <v>1068</v>
      </c>
      <c r="D215" s="68"/>
      <c r="E215" s="66"/>
    </row>
    <row r="216" spans="1:5" x14ac:dyDescent="0.2">
      <c r="A216" s="15" t="s">
        <v>502</v>
      </c>
      <c r="B216" s="15" t="s">
        <v>1069</v>
      </c>
      <c r="C216" s="66" t="s">
        <v>1070</v>
      </c>
      <c r="D216" s="68"/>
      <c r="E216" s="66"/>
    </row>
    <row r="217" spans="1:5" x14ac:dyDescent="0.2">
      <c r="A217" s="15" t="s">
        <v>503</v>
      </c>
      <c r="B217" s="15" t="s">
        <v>1071</v>
      </c>
      <c r="C217" s="15" t="s">
        <v>1072</v>
      </c>
      <c r="D217" s="66"/>
      <c r="E217" s="15"/>
    </row>
    <row r="218" spans="1:5" x14ac:dyDescent="0.2">
      <c r="A218" s="15" t="s">
        <v>1656</v>
      </c>
      <c r="B218" s="15" t="s">
        <v>1687</v>
      </c>
      <c r="C218" s="15" t="s">
        <v>1686</v>
      </c>
      <c r="D218" s="66"/>
      <c r="E218" s="15"/>
    </row>
    <row r="219" spans="1:5" x14ac:dyDescent="0.2">
      <c r="A219" s="15" t="s">
        <v>1657</v>
      </c>
      <c r="B219" s="15" t="s">
        <v>1684</v>
      </c>
      <c r="C219" s="15" t="s">
        <v>1685</v>
      </c>
      <c r="D219" s="66"/>
      <c r="E219" s="15"/>
    </row>
    <row r="220" spans="1:5" x14ac:dyDescent="0.2">
      <c r="A220" s="15" t="s">
        <v>666</v>
      </c>
      <c r="B220" s="66" t="s">
        <v>1073</v>
      </c>
      <c r="C220" s="66" t="s">
        <v>1074</v>
      </c>
      <c r="D220" s="66"/>
      <c r="E220" s="66"/>
    </row>
    <row r="221" spans="1:5" x14ac:dyDescent="0.2">
      <c r="A221" s="68" t="s">
        <v>668</v>
      </c>
      <c r="B221" s="68" t="s">
        <v>1075</v>
      </c>
      <c r="C221" s="15" t="s">
        <v>1076</v>
      </c>
      <c r="D221" s="66"/>
      <c r="E221" s="15"/>
    </row>
    <row r="222" spans="1:5" x14ac:dyDescent="0.2">
      <c r="A222" s="68" t="s">
        <v>667</v>
      </c>
      <c r="B222" s="68" t="s">
        <v>1077</v>
      </c>
      <c r="C222" s="68" t="s">
        <v>1078</v>
      </c>
      <c r="D222" s="15"/>
      <c r="E222" s="68"/>
    </row>
    <row r="223" spans="1:5" x14ac:dyDescent="0.2">
      <c r="A223" s="68" t="s">
        <v>504</v>
      </c>
      <c r="B223" s="68" t="s">
        <v>1079</v>
      </c>
      <c r="C223" s="68" t="s">
        <v>1080</v>
      </c>
      <c r="D223" s="15"/>
      <c r="E223" s="68"/>
    </row>
    <row r="224" spans="1:5" x14ac:dyDescent="0.2">
      <c r="A224" s="68" t="s">
        <v>669</v>
      </c>
      <c r="B224" s="68" t="s">
        <v>1081</v>
      </c>
      <c r="C224" s="68" t="s">
        <v>1082</v>
      </c>
      <c r="D224" s="15"/>
      <c r="E224" s="68"/>
    </row>
    <row r="225" spans="1:5" x14ac:dyDescent="0.2">
      <c r="A225" s="68" t="s">
        <v>727</v>
      </c>
      <c r="B225" s="68" t="s">
        <v>1083</v>
      </c>
      <c r="C225" s="68" t="s">
        <v>1084</v>
      </c>
      <c r="D225" s="66"/>
      <c r="E225" s="68"/>
    </row>
    <row r="226" spans="1:5" x14ac:dyDescent="0.2">
      <c r="A226" s="68" t="s">
        <v>728</v>
      </c>
      <c r="B226" s="68" t="s">
        <v>1085</v>
      </c>
      <c r="C226" s="68" t="s">
        <v>1086</v>
      </c>
      <c r="D226" s="66"/>
      <c r="E226" s="68"/>
    </row>
    <row r="227" spans="1:5" x14ac:dyDescent="0.2">
      <c r="A227" s="15" t="s">
        <v>451</v>
      </c>
      <c r="B227" s="66" t="s">
        <v>1087</v>
      </c>
      <c r="C227" s="68" t="s">
        <v>1088</v>
      </c>
      <c r="D227" s="66"/>
      <c r="E227" s="68"/>
    </row>
    <row r="228" spans="1:5" x14ac:dyDescent="0.2">
      <c r="A228" s="15" t="s">
        <v>452</v>
      </c>
      <c r="B228" s="66" t="s">
        <v>1089</v>
      </c>
      <c r="C228" s="66" t="s">
        <v>1090</v>
      </c>
      <c r="D228" s="66"/>
      <c r="E228" s="66"/>
    </row>
    <row r="229" spans="1:5" x14ac:dyDescent="0.2">
      <c r="A229" s="66" t="s">
        <v>734</v>
      </c>
      <c r="B229" s="66" t="s">
        <v>1091</v>
      </c>
      <c r="C229" s="66" t="s">
        <v>1092</v>
      </c>
      <c r="D229" s="66"/>
      <c r="E229" s="66"/>
    </row>
    <row r="230" spans="1:5" x14ac:dyDescent="0.2">
      <c r="A230" s="66" t="s">
        <v>735</v>
      </c>
      <c r="B230" s="66" t="s">
        <v>1093</v>
      </c>
      <c r="C230" s="66" t="s">
        <v>1094</v>
      </c>
      <c r="D230" s="66"/>
      <c r="E230" s="66"/>
    </row>
    <row r="231" spans="1:5" x14ac:dyDescent="0.2">
      <c r="A231" s="66" t="s">
        <v>453</v>
      </c>
      <c r="B231" s="66" t="s">
        <v>1095</v>
      </c>
      <c r="C231" s="66" t="s">
        <v>1096</v>
      </c>
      <c r="D231" s="66"/>
      <c r="E231" s="66"/>
    </row>
    <row r="232" spans="1:5" x14ac:dyDescent="0.2">
      <c r="A232" s="66" t="s">
        <v>672</v>
      </c>
      <c r="B232" s="15" t="s">
        <v>1097</v>
      </c>
      <c r="C232" s="66" t="s">
        <v>1098</v>
      </c>
      <c r="D232" s="66"/>
      <c r="E232" s="66"/>
    </row>
    <row r="233" spans="1:5" x14ac:dyDescent="0.2">
      <c r="A233" s="66" t="s">
        <v>505</v>
      </c>
      <c r="B233" s="15" t="s">
        <v>1099</v>
      </c>
      <c r="C233" s="15" t="s">
        <v>1100</v>
      </c>
      <c r="D233" s="261"/>
      <c r="E233" s="15"/>
    </row>
    <row r="234" spans="1:5" x14ac:dyDescent="0.2">
      <c r="A234" s="66" t="s">
        <v>556</v>
      </c>
      <c r="B234" s="15" t="s">
        <v>1101</v>
      </c>
      <c r="C234" s="15" t="s">
        <v>1102</v>
      </c>
      <c r="E234" s="15"/>
    </row>
    <row r="235" spans="1:5" x14ac:dyDescent="0.2">
      <c r="A235" s="66" t="s">
        <v>736</v>
      </c>
      <c r="B235" s="66" t="s">
        <v>1103</v>
      </c>
      <c r="C235" s="15" t="s">
        <v>1104</v>
      </c>
      <c r="D235" s="270"/>
      <c r="E235" s="15"/>
    </row>
    <row r="236" spans="1:5" x14ac:dyDescent="0.2">
      <c r="A236" s="66" t="s">
        <v>673</v>
      </c>
      <c r="B236" s="66" t="s">
        <v>1105</v>
      </c>
      <c r="C236" s="66" t="s">
        <v>1106</v>
      </c>
      <c r="D236" s="66"/>
      <c r="E236" s="66"/>
    </row>
    <row r="237" spans="1:5" x14ac:dyDescent="0.2">
      <c r="A237" s="66" t="s">
        <v>674</v>
      </c>
      <c r="B237" s="66" t="s">
        <v>1107</v>
      </c>
      <c r="C237" s="66" t="s">
        <v>1108</v>
      </c>
      <c r="D237" s="79"/>
      <c r="E237" s="66"/>
    </row>
    <row r="238" spans="1:5" ht="15" x14ac:dyDescent="0.25">
      <c r="A238" s="66" t="s">
        <v>733</v>
      </c>
      <c r="B238" s="66" t="s">
        <v>1109</v>
      </c>
      <c r="C238" s="66" t="s">
        <v>1110</v>
      </c>
      <c r="D238" s="271"/>
      <c r="E238" s="66"/>
    </row>
    <row r="239" spans="1:5" ht="15" x14ac:dyDescent="0.25">
      <c r="A239" s="66" t="s">
        <v>670</v>
      </c>
      <c r="B239" s="66" t="s">
        <v>1111</v>
      </c>
      <c r="C239" s="66" t="s">
        <v>1112</v>
      </c>
      <c r="D239" s="271"/>
      <c r="E239" s="66"/>
    </row>
    <row r="240" spans="1:5" ht="15" x14ac:dyDescent="0.25">
      <c r="A240" s="66" t="s">
        <v>675</v>
      </c>
      <c r="B240" s="66" t="s">
        <v>1113</v>
      </c>
      <c r="C240" s="66" t="s">
        <v>1114</v>
      </c>
      <c r="D240" s="271"/>
      <c r="E240" s="66"/>
    </row>
    <row r="241" spans="1:5" ht="15" x14ac:dyDescent="0.25">
      <c r="A241" s="66" t="s">
        <v>1658</v>
      </c>
      <c r="B241" s="66" t="s">
        <v>1682</v>
      </c>
      <c r="C241" s="66" t="s">
        <v>1683</v>
      </c>
      <c r="D241" s="271"/>
      <c r="E241" s="66"/>
    </row>
    <row r="242" spans="1:5" ht="15" x14ac:dyDescent="0.25">
      <c r="A242" s="66" t="s">
        <v>676</v>
      </c>
      <c r="B242" s="66" t="s">
        <v>1115</v>
      </c>
      <c r="C242" s="66" t="s">
        <v>1116</v>
      </c>
      <c r="D242" s="271"/>
      <c r="E242" s="66"/>
    </row>
    <row r="243" spans="1:5" x14ac:dyDescent="0.2">
      <c r="A243" s="261" t="s">
        <v>677</v>
      </c>
      <c r="B243" s="261" t="s">
        <v>1117</v>
      </c>
      <c r="C243" s="66" t="s">
        <v>1118</v>
      </c>
      <c r="D243" s="54"/>
      <c r="E243" s="66"/>
    </row>
    <row r="244" spans="1:5" x14ac:dyDescent="0.2">
      <c r="A244" t="s">
        <v>714</v>
      </c>
      <c r="B244" t="s">
        <v>1119</v>
      </c>
      <c r="C244" s="261" t="s">
        <v>1120</v>
      </c>
      <c r="D244" s="116"/>
      <c r="E244" s="261"/>
    </row>
    <row r="245" spans="1:5" x14ac:dyDescent="0.2">
      <c r="A245" s="270" t="s">
        <v>753</v>
      </c>
      <c r="B245" s="270" t="s">
        <v>1121</v>
      </c>
      <c r="C245" t="s">
        <v>1122</v>
      </c>
      <c r="D245" s="54"/>
    </row>
    <row r="246" spans="1:5" ht="16.149999999999999" customHeight="1" x14ac:dyDescent="0.2">
      <c r="A246" s="66" t="s">
        <v>678</v>
      </c>
      <c r="B246" s="66" t="s">
        <v>1123</v>
      </c>
      <c r="C246" s="270" t="s">
        <v>1124</v>
      </c>
      <c r="D246" s="54"/>
      <c r="E246" s="270"/>
    </row>
    <row r="247" spans="1:5" x14ac:dyDescent="0.2">
      <c r="A247" s="78" t="s">
        <v>679</v>
      </c>
      <c r="B247" s="79" t="s">
        <v>1125</v>
      </c>
      <c r="C247" s="66" t="s">
        <v>1126</v>
      </c>
      <c r="D247" s="54"/>
      <c r="E247" s="66"/>
    </row>
    <row r="248" spans="1:5" ht="15" x14ac:dyDescent="0.25">
      <c r="A248" s="116" t="s">
        <v>744</v>
      </c>
      <c r="B248" s="271" t="s">
        <v>800</v>
      </c>
      <c r="C248" s="79" t="s">
        <v>801</v>
      </c>
      <c r="D248" s="54"/>
      <c r="E248" s="79"/>
    </row>
    <row r="249" spans="1:5" ht="15" x14ac:dyDescent="0.25">
      <c r="A249" s="116" t="s">
        <v>737</v>
      </c>
      <c r="B249" s="271" t="s">
        <v>1127</v>
      </c>
      <c r="C249" s="66" t="s">
        <v>1128</v>
      </c>
      <c r="D249" s="54"/>
      <c r="E249" s="66"/>
    </row>
    <row r="250" spans="1:5" ht="15" x14ac:dyDescent="0.25">
      <c r="A250" s="116" t="s">
        <v>739</v>
      </c>
      <c r="B250" s="271" t="s">
        <v>1129</v>
      </c>
      <c r="C250" s="66" t="s">
        <v>1130</v>
      </c>
      <c r="D250" s="54"/>
      <c r="E250" s="66"/>
    </row>
    <row r="251" spans="1:5" ht="15" x14ac:dyDescent="0.25">
      <c r="A251" s="116" t="s">
        <v>754</v>
      </c>
      <c r="B251" s="271" t="s">
        <v>1131</v>
      </c>
      <c r="C251" s="66" t="s">
        <v>1132</v>
      </c>
      <c r="D251" s="54"/>
      <c r="E251" s="66"/>
    </row>
    <row r="252" spans="1:5" ht="15" x14ac:dyDescent="0.25">
      <c r="A252" s="116" t="s">
        <v>756</v>
      </c>
      <c r="B252" s="271" t="s">
        <v>1133</v>
      </c>
      <c r="C252" s="66" t="s">
        <v>1134</v>
      </c>
      <c r="D252" s="54"/>
      <c r="E252" s="66"/>
    </row>
    <row r="253" spans="1:5" x14ac:dyDescent="0.2">
      <c r="A253" s="54" t="s">
        <v>512</v>
      </c>
      <c r="B253" s="54" t="s">
        <v>512</v>
      </c>
      <c r="C253" s="66" t="s">
        <v>512</v>
      </c>
      <c r="D253" s="54"/>
      <c r="E253" s="66"/>
    </row>
    <row r="254" spans="1:5" x14ac:dyDescent="0.2">
      <c r="A254" s="116" t="s">
        <v>1640</v>
      </c>
      <c r="B254" s="116" t="s">
        <v>1641</v>
      </c>
      <c r="C254" s="116" t="s">
        <v>1642</v>
      </c>
      <c r="D254" s="54"/>
      <c r="E254" s="116"/>
    </row>
    <row r="255" spans="1:5" x14ac:dyDescent="0.2">
      <c r="A255" s="54" t="s">
        <v>748</v>
      </c>
      <c r="B255" s="54" t="s">
        <v>1135</v>
      </c>
      <c r="C255" s="54" t="s">
        <v>1136</v>
      </c>
      <c r="D255" s="54"/>
      <c r="E255" s="54"/>
    </row>
    <row r="256" spans="1:5" x14ac:dyDescent="0.2">
      <c r="A256" s="54" t="s">
        <v>418</v>
      </c>
      <c r="B256" s="54" t="s">
        <v>1137</v>
      </c>
      <c r="C256" s="54" t="s">
        <v>1138</v>
      </c>
      <c r="D256" s="54"/>
      <c r="E256" s="54"/>
    </row>
    <row r="257" spans="1:5" x14ac:dyDescent="0.2">
      <c r="A257" s="54" t="s">
        <v>716</v>
      </c>
      <c r="B257" s="54" t="s">
        <v>1139</v>
      </c>
      <c r="C257" s="54" t="s">
        <v>1140</v>
      </c>
      <c r="D257" s="54"/>
      <c r="E257" s="54"/>
    </row>
    <row r="258" spans="1:5" x14ac:dyDescent="0.2">
      <c r="A258" s="54" t="s">
        <v>514</v>
      </c>
      <c r="B258" s="54" t="s">
        <v>1141</v>
      </c>
      <c r="C258" s="54" t="s">
        <v>1142</v>
      </c>
      <c r="D258" s="54"/>
      <c r="E258" s="54"/>
    </row>
    <row r="259" spans="1:5" x14ac:dyDescent="0.2">
      <c r="A259" s="274" t="s">
        <v>557</v>
      </c>
      <c r="B259" s="54" t="s">
        <v>1143</v>
      </c>
      <c r="C259" s="54" t="s">
        <v>1144</v>
      </c>
      <c r="D259" s="66"/>
      <c r="E259" s="54"/>
    </row>
    <row r="260" spans="1:5" x14ac:dyDescent="0.2">
      <c r="A260" s="54" t="s">
        <v>523</v>
      </c>
      <c r="B260" s="54" t="s">
        <v>1145</v>
      </c>
      <c r="C260" s="54" t="s">
        <v>1146</v>
      </c>
      <c r="D260" s="54"/>
      <c r="E260" s="54"/>
    </row>
    <row r="261" spans="1:5" x14ac:dyDescent="0.2">
      <c r="A261" s="54" t="s">
        <v>524</v>
      </c>
      <c r="B261" s="54" t="s">
        <v>1147</v>
      </c>
      <c r="C261" s="54" t="s">
        <v>1148</v>
      </c>
      <c r="D261" s="54"/>
      <c r="E261" s="54"/>
    </row>
    <row r="262" spans="1:5" x14ac:dyDescent="0.2">
      <c r="A262" s="54" t="s">
        <v>525</v>
      </c>
      <c r="B262" s="54" t="s">
        <v>1149</v>
      </c>
      <c r="C262" s="54" t="s">
        <v>1150</v>
      </c>
      <c r="D262" s="54"/>
      <c r="E262" s="54"/>
    </row>
    <row r="263" spans="1:5" x14ac:dyDescent="0.2">
      <c r="A263" s="54" t="s">
        <v>757</v>
      </c>
      <c r="B263" s="54" t="s">
        <v>1151</v>
      </c>
      <c r="C263" s="54" t="s">
        <v>1152</v>
      </c>
      <c r="D263" s="54"/>
      <c r="E263" s="54"/>
    </row>
    <row r="264" spans="1:5" x14ac:dyDescent="0.2">
      <c r="A264" s="54" t="s">
        <v>687</v>
      </c>
      <c r="B264" s="54" t="s">
        <v>1153</v>
      </c>
      <c r="C264" s="54" t="s">
        <v>1154</v>
      </c>
      <c r="D264" s="54"/>
      <c r="E264" s="54"/>
    </row>
    <row r="265" spans="1:5" x14ac:dyDescent="0.2">
      <c r="A265" s="262" t="s">
        <v>1774</v>
      </c>
      <c r="B265" s="54" t="s">
        <v>1778</v>
      </c>
      <c r="C265" s="54" t="s">
        <v>1807</v>
      </c>
      <c r="D265" s="54"/>
      <c r="E265" s="54"/>
    </row>
    <row r="266" spans="1:5" x14ac:dyDescent="0.2">
      <c r="A266" s="54" t="s">
        <v>536</v>
      </c>
      <c r="B266" s="54" t="s">
        <v>1155</v>
      </c>
      <c r="C266" s="54" t="s">
        <v>1156</v>
      </c>
      <c r="D266" s="54"/>
      <c r="E266" s="54"/>
    </row>
    <row r="267" spans="1:5" x14ac:dyDescent="0.2">
      <c r="A267" s="54" t="s">
        <v>682</v>
      </c>
      <c r="B267" s="54" t="s">
        <v>1157</v>
      </c>
      <c r="C267" s="54" t="s">
        <v>1158</v>
      </c>
      <c r="D267" s="54"/>
      <c r="E267" s="54"/>
    </row>
    <row r="268" spans="1:5" x14ac:dyDescent="0.2">
      <c r="A268" s="54" t="s">
        <v>558</v>
      </c>
      <c r="B268" s="54" t="s">
        <v>558</v>
      </c>
      <c r="C268" s="54" t="s">
        <v>558</v>
      </c>
      <c r="D268" s="54"/>
      <c r="E268" s="54"/>
    </row>
    <row r="269" spans="1:5" x14ac:dyDescent="0.2">
      <c r="A269" s="66" t="s">
        <v>2036</v>
      </c>
      <c r="B269" s="66" t="s">
        <v>2669</v>
      </c>
      <c r="C269" s="66" t="s">
        <v>2653</v>
      </c>
      <c r="D269" s="54"/>
      <c r="E269" s="66"/>
    </row>
    <row r="270" spans="1:5" x14ac:dyDescent="0.2">
      <c r="A270" s="54" t="s">
        <v>749</v>
      </c>
      <c r="B270" s="54" t="s">
        <v>1159</v>
      </c>
      <c r="C270" s="54" t="s">
        <v>1160</v>
      </c>
      <c r="D270" s="55"/>
      <c r="E270" s="54"/>
    </row>
    <row r="271" spans="1:5" x14ac:dyDescent="0.2">
      <c r="A271" s="66" t="s">
        <v>2037</v>
      </c>
      <c r="B271" s="66" t="s">
        <v>2647</v>
      </c>
      <c r="C271" s="66" t="s">
        <v>2654</v>
      </c>
      <c r="D271" s="55"/>
      <c r="E271" s="66"/>
    </row>
    <row r="272" spans="1:5" x14ac:dyDescent="0.2">
      <c r="A272" s="66" t="s">
        <v>2038</v>
      </c>
      <c r="B272" s="66" t="s">
        <v>2648</v>
      </c>
      <c r="C272" s="66" t="s">
        <v>2655</v>
      </c>
      <c r="D272" s="55"/>
      <c r="E272" s="66"/>
    </row>
    <row r="273" spans="1:5" x14ac:dyDescent="0.2">
      <c r="A273" s="66" t="s">
        <v>2039</v>
      </c>
      <c r="B273" s="66" t="s">
        <v>2649</v>
      </c>
      <c r="C273" s="66" t="s">
        <v>2656</v>
      </c>
      <c r="D273" s="55"/>
      <c r="E273" s="66"/>
    </row>
    <row r="274" spans="1:5" x14ac:dyDescent="0.2">
      <c r="A274" s="66" t="s">
        <v>2040</v>
      </c>
      <c r="B274" s="66" t="s">
        <v>2650</v>
      </c>
      <c r="C274" s="66" t="s">
        <v>2657</v>
      </c>
      <c r="D274" s="54"/>
      <c r="E274" s="66"/>
    </row>
    <row r="275" spans="1:5" x14ac:dyDescent="0.2">
      <c r="A275" s="66" t="s">
        <v>2041</v>
      </c>
      <c r="B275" s="66" t="s">
        <v>2651</v>
      </c>
      <c r="C275" s="66" t="s">
        <v>2658</v>
      </c>
      <c r="D275" s="54"/>
      <c r="E275" s="66"/>
    </row>
    <row r="276" spans="1:5" x14ac:dyDescent="0.2">
      <c r="A276" s="66" t="s">
        <v>2042</v>
      </c>
      <c r="B276" s="66" t="s">
        <v>2652</v>
      </c>
      <c r="C276" s="66" t="s">
        <v>2659</v>
      </c>
      <c r="D276" s="54"/>
      <c r="E276" s="66"/>
    </row>
    <row r="277" spans="1:5" x14ac:dyDescent="0.2">
      <c r="A277" s="54" t="s">
        <v>683</v>
      </c>
      <c r="B277" s="54" t="s">
        <v>1161</v>
      </c>
      <c r="C277" s="54" t="s">
        <v>1162</v>
      </c>
      <c r="D277" s="54"/>
      <c r="E277" s="54"/>
    </row>
    <row r="278" spans="1:5" x14ac:dyDescent="0.2">
      <c r="A278" s="54" t="s">
        <v>516</v>
      </c>
      <c r="B278" s="54" t="s">
        <v>1163</v>
      </c>
      <c r="C278" s="54" t="s">
        <v>1164</v>
      </c>
      <c r="D278" s="55"/>
      <c r="E278" s="54"/>
    </row>
    <row r="279" spans="1:5" x14ac:dyDescent="0.2">
      <c r="A279" s="54" t="s">
        <v>517</v>
      </c>
      <c r="B279" s="54" t="s">
        <v>1165</v>
      </c>
      <c r="C279" s="54" t="s">
        <v>1166</v>
      </c>
      <c r="D279" s="55"/>
      <c r="E279" s="54"/>
    </row>
    <row r="280" spans="1:5" x14ac:dyDescent="0.2">
      <c r="A280" s="55" t="s">
        <v>518</v>
      </c>
      <c r="B280" s="55" t="s">
        <v>1167</v>
      </c>
      <c r="C280" s="55" t="s">
        <v>1168</v>
      </c>
      <c r="D280" s="55"/>
      <c r="E280" s="55"/>
    </row>
    <row r="281" spans="1:5" x14ac:dyDescent="0.2">
      <c r="A281" s="55" t="s">
        <v>519</v>
      </c>
      <c r="B281" s="55" t="s">
        <v>1169</v>
      </c>
      <c r="C281" s="55" t="s">
        <v>1170</v>
      </c>
      <c r="D281" s="55"/>
      <c r="E281" s="55"/>
    </row>
    <row r="282" spans="1:5" x14ac:dyDescent="0.2">
      <c r="A282" s="55" t="s">
        <v>684</v>
      </c>
      <c r="B282" s="55" t="s">
        <v>1171</v>
      </c>
      <c r="C282" s="55" t="s">
        <v>1172</v>
      </c>
      <c r="D282" s="55"/>
      <c r="E282" s="55"/>
    </row>
    <row r="283" spans="1:5" x14ac:dyDescent="0.2">
      <c r="A283" s="55" t="s">
        <v>1689</v>
      </c>
      <c r="B283" s="55" t="s">
        <v>1691</v>
      </c>
      <c r="C283" s="55" t="s">
        <v>1692</v>
      </c>
      <c r="D283" s="55"/>
      <c r="E283" s="55"/>
    </row>
    <row r="284" spans="1:5" x14ac:dyDescent="0.2">
      <c r="A284" s="54" t="s">
        <v>686</v>
      </c>
      <c r="B284" s="54" t="s">
        <v>1173</v>
      </c>
      <c r="C284" s="55" t="s">
        <v>1174</v>
      </c>
      <c r="D284" s="55"/>
      <c r="E284" s="55"/>
    </row>
    <row r="285" spans="1:5" x14ac:dyDescent="0.2">
      <c r="A285" s="54" t="s">
        <v>515</v>
      </c>
      <c r="B285" s="54" t="s">
        <v>1175</v>
      </c>
      <c r="C285" s="66" t="s">
        <v>1176</v>
      </c>
      <c r="D285" s="55"/>
      <c r="E285" s="66"/>
    </row>
    <row r="286" spans="1:5" x14ac:dyDescent="0.2">
      <c r="A286" s="54" t="s">
        <v>690</v>
      </c>
      <c r="B286" s="54" t="s">
        <v>1177</v>
      </c>
      <c r="C286" s="55" t="s">
        <v>1178</v>
      </c>
      <c r="D286" s="50"/>
      <c r="E286" s="55"/>
    </row>
    <row r="287" spans="1:5" x14ac:dyDescent="0.2">
      <c r="A287" s="54" t="s">
        <v>537</v>
      </c>
      <c r="B287" s="54" t="s">
        <v>1179</v>
      </c>
      <c r="C287" s="55" t="s">
        <v>1180</v>
      </c>
      <c r="D287" s="54"/>
      <c r="E287" s="55"/>
    </row>
    <row r="288" spans="1:5" x14ac:dyDescent="0.2">
      <c r="A288" s="55" t="s">
        <v>574</v>
      </c>
      <c r="B288" s="55" t="s">
        <v>1181</v>
      </c>
      <c r="C288" s="55" t="s">
        <v>1182</v>
      </c>
      <c r="D288" s="54"/>
      <c r="E288" s="55"/>
    </row>
    <row r="289" spans="1:5" x14ac:dyDescent="0.2">
      <c r="A289" s="55" t="s">
        <v>134</v>
      </c>
      <c r="B289" s="55" t="s">
        <v>1183</v>
      </c>
      <c r="C289" s="55" t="s">
        <v>1184</v>
      </c>
      <c r="D289" s="55"/>
      <c r="E289" s="55"/>
    </row>
    <row r="290" spans="1:5" x14ac:dyDescent="0.2">
      <c r="A290" s="55" t="s">
        <v>526</v>
      </c>
      <c r="B290" s="55" t="s">
        <v>1185</v>
      </c>
      <c r="C290" s="55" t="s">
        <v>1186</v>
      </c>
      <c r="D290" s="55"/>
      <c r="E290" s="55"/>
    </row>
    <row r="291" spans="1:5" x14ac:dyDescent="0.2">
      <c r="A291" s="55" t="s">
        <v>527</v>
      </c>
      <c r="B291" s="55" t="s">
        <v>1187</v>
      </c>
      <c r="C291" s="55" t="s">
        <v>1188</v>
      </c>
      <c r="D291" s="55"/>
      <c r="E291" s="55"/>
    </row>
    <row r="292" spans="1:5" x14ac:dyDescent="0.2">
      <c r="A292" s="55" t="s">
        <v>528</v>
      </c>
      <c r="B292" s="55" t="s">
        <v>1189</v>
      </c>
      <c r="C292" s="55" t="s">
        <v>1190</v>
      </c>
      <c r="D292" s="55"/>
      <c r="E292" s="55"/>
    </row>
    <row r="293" spans="1:5" x14ac:dyDescent="0.2">
      <c r="A293" s="55" t="s">
        <v>529</v>
      </c>
      <c r="B293" s="55" t="s">
        <v>1191</v>
      </c>
      <c r="C293" s="55" t="s">
        <v>1192</v>
      </c>
      <c r="D293" s="269"/>
      <c r="E293" s="55"/>
    </row>
    <row r="294" spans="1:5" x14ac:dyDescent="0.2">
      <c r="A294" s="55" t="s">
        <v>758</v>
      </c>
      <c r="B294" s="55" t="s">
        <v>1193</v>
      </c>
      <c r="C294" s="55" t="s">
        <v>1194</v>
      </c>
      <c r="D294" s="261"/>
      <c r="E294" s="55"/>
    </row>
    <row r="295" spans="1:5" x14ac:dyDescent="0.2">
      <c r="A295" s="55" t="s">
        <v>531</v>
      </c>
      <c r="B295" s="55" t="s">
        <v>1195</v>
      </c>
      <c r="C295" s="55" t="s">
        <v>1196</v>
      </c>
      <c r="D295" s="55"/>
      <c r="E295" s="55"/>
    </row>
    <row r="296" spans="1:5" x14ac:dyDescent="0.2">
      <c r="A296" s="73" t="s">
        <v>532</v>
      </c>
      <c r="B296" s="71" t="s">
        <v>1197</v>
      </c>
      <c r="C296" s="55" t="s">
        <v>1198</v>
      </c>
      <c r="D296" s="55"/>
      <c r="E296" s="55"/>
    </row>
    <row r="297" spans="1:5" x14ac:dyDescent="0.2">
      <c r="A297" s="54" t="s">
        <v>533</v>
      </c>
      <c r="B297" s="54" t="s">
        <v>1199</v>
      </c>
      <c r="C297" s="72" t="s">
        <v>1200</v>
      </c>
      <c r="D297" s="54"/>
      <c r="E297" s="261"/>
    </row>
    <row r="298" spans="1:5" x14ac:dyDescent="0.2">
      <c r="A298" s="54" t="s">
        <v>534</v>
      </c>
      <c r="B298" s="54" t="s">
        <v>1201</v>
      </c>
      <c r="C298" s="55" t="s">
        <v>1202</v>
      </c>
      <c r="D298" s="54"/>
      <c r="E298" s="55"/>
    </row>
    <row r="299" spans="1:5" x14ac:dyDescent="0.2">
      <c r="A299" s="55" t="s">
        <v>535</v>
      </c>
      <c r="B299" s="55" t="s">
        <v>1203</v>
      </c>
      <c r="C299" s="69" t="s">
        <v>1204</v>
      </c>
      <c r="D299" s="55"/>
      <c r="E299" s="69"/>
    </row>
    <row r="300" spans="1:5" x14ac:dyDescent="0.2">
      <c r="A300" s="55" t="s">
        <v>759</v>
      </c>
      <c r="B300" s="55" t="s">
        <v>1205</v>
      </c>
      <c r="C300" s="55" t="s">
        <v>1206</v>
      </c>
      <c r="D300" s="55"/>
      <c r="E300" s="55"/>
    </row>
    <row r="301" spans="1:5" x14ac:dyDescent="0.2">
      <c r="A301" s="55" t="s">
        <v>545</v>
      </c>
      <c r="B301" s="55" t="s">
        <v>1207</v>
      </c>
      <c r="C301" s="55" t="s">
        <v>545</v>
      </c>
      <c r="D301" s="54"/>
      <c r="E301" s="55"/>
    </row>
    <row r="302" spans="1:5" x14ac:dyDescent="0.2">
      <c r="A302" s="55" t="s">
        <v>546</v>
      </c>
      <c r="B302" s="56" t="s">
        <v>1208</v>
      </c>
      <c r="C302" s="55" t="s">
        <v>546</v>
      </c>
      <c r="D302" s="54"/>
      <c r="E302" s="55"/>
    </row>
    <row r="303" spans="1:5" x14ac:dyDescent="0.2">
      <c r="A303" s="261" t="s">
        <v>547</v>
      </c>
      <c r="B303" s="269" t="s">
        <v>1209</v>
      </c>
      <c r="C303" s="56" t="s">
        <v>1210</v>
      </c>
      <c r="D303" s="54"/>
      <c r="E303" s="55"/>
    </row>
    <row r="304" spans="1:5" x14ac:dyDescent="0.2">
      <c r="A304" s="261" t="s">
        <v>548</v>
      </c>
      <c r="B304" s="261" t="s">
        <v>1211</v>
      </c>
      <c r="C304" s="261" t="s">
        <v>1212</v>
      </c>
      <c r="D304" s="54"/>
      <c r="E304" s="261"/>
    </row>
    <row r="305" spans="1:5" x14ac:dyDescent="0.2">
      <c r="A305" s="55" t="s">
        <v>694</v>
      </c>
      <c r="B305" s="55" t="s">
        <v>1213</v>
      </c>
      <c r="C305" s="261" t="s">
        <v>1214</v>
      </c>
      <c r="D305" s="54"/>
      <c r="E305" s="261"/>
    </row>
    <row r="306" spans="1:5" x14ac:dyDescent="0.2">
      <c r="A306" s="55" t="s">
        <v>549</v>
      </c>
      <c r="B306" s="55" t="s">
        <v>1215</v>
      </c>
      <c r="C306" s="55" t="s">
        <v>1216</v>
      </c>
      <c r="D306" s="54"/>
      <c r="E306" s="55"/>
    </row>
    <row r="307" spans="1:5" x14ac:dyDescent="0.2">
      <c r="A307" s="54" t="s">
        <v>550</v>
      </c>
      <c r="B307" s="54" t="s">
        <v>1217</v>
      </c>
      <c r="C307" s="55" t="s">
        <v>1218</v>
      </c>
      <c r="D307" s="58"/>
      <c r="E307" s="55"/>
    </row>
    <row r="308" spans="1:5" x14ac:dyDescent="0.2">
      <c r="A308" s="54" t="s">
        <v>551</v>
      </c>
      <c r="B308" s="54" t="s">
        <v>1219</v>
      </c>
      <c r="C308" s="69" t="s">
        <v>1220</v>
      </c>
      <c r="D308" s="61"/>
      <c r="E308" s="69"/>
    </row>
    <row r="309" spans="1:5" x14ac:dyDescent="0.2">
      <c r="A309" s="55" t="s">
        <v>552</v>
      </c>
      <c r="B309" s="55" t="s">
        <v>1221</v>
      </c>
      <c r="C309" s="70" t="s">
        <v>1222</v>
      </c>
      <c r="D309" s="63"/>
      <c r="E309" s="70"/>
    </row>
    <row r="310" spans="1:5" x14ac:dyDescent="0.2">
      <c r="A310" s="55" t="s">
        <v>553</v>
      </c>
      <c r="B310" s="55" t="s">
        <v>1223</v>
      </c>
      <c r="C310" s="55" t="s">
        <v>1224</v>
      </c>
      <c r="D310" s="65"/>
      <c r="E310" s="55"/>
    </row>
    <row r="311" spans="1:5" x14ac:dyDescent="0.2">
      <c r="A311" s="54" t="s">
        <v>554</v>
      </c>
      <c r="B311" s="54" t="s">
        <v>1225</v>
      </c>
      <c r="C311" s="55" t="s">
        <v>1226</v>
      </c>
      <c r="D311" s="66"/>
      <c r="E311" s="55"/>
    </row>
    <row r="312" spans="1:5" x14ac:dyDescent="0.2">
      <c r="A312" s="54" t="s">
        <v>555</v>
      </c>
      <c r="B312" s="54" t="s">
        <v>1227</v>
      </c>
      <c r="C312" s="69" t="s">
        <v>1228</v>
      </c>
      <c r="D312" s="66"/>
      <c r="E312" s="69"/>
    </row>
    <row r="313" spans="1:5" x14ac:dyDescent="0.2">
      <c r="A313" s="54" t="s">
        <v>693</v>
      </c>
      <c r="B313" s="54" t="s">
        <v>1229</v>
      </c>
      <c r="C313" s="54" t="s">
        <v>1230</v>
      </c>
      <c r="D313" s="66"/>
      <c r="E313" s="54"/>
    </row>
    <row r="314" spans="1:5" x14ac:dyDescent="0.2">
      <c r="A314" s="54" t="s">
        <v>755</v>
      </c>
      <c r="B314" s="54" t="s">
        <v>1231</v>
      </c>
      <c r="C314" s="54" t="s">
        <v>1232</v>
      </c>
      <c r="D314" s="66"/>
      <c r="E314" s="54"/>
    </row>
    <row r="315" spans="1:5" x14ac:dyDescent="0.2">
      <c r="A315" s="54" t="s">
        <v>575</v>
      </c>
      <c r="B315" s="54" t="s">
        <v>575</v>
      </c>
      <c r="C315" s="54" t="s">
        <v>575</v>
      </c>
      <c r="D315" s="256"/>
      <c r="E315" s="54"/>
    </row>
    <row r="316" spans="1:5" x14ac:dyDescent="0.2">
      <c r="A316" s="54" t="s">
        <v>1813</v>
      </c>
      <c r="B316" s="54" t="s">
        <v>1813</v>
      </c>
      <c r="C316" s="54" t="s">
        <v>1813</v>
      </c>
      <c r="D316" s="66"/>
      <c r="E316" s="54"/>
    </row>
    <row r="317" spans="1:5" x14ac:dyDescent="0.2">
      <c r="A317" s="57" t="s">
        <v>750</v>
      </c>
      <c r="B317" s="58" t="s">
        <v>1233</v>
      </c>
      <c r="C317" s="54" t="s">
        <v>1234</v>
      </c>
      <c r="D317" s="66"/>
      <c r="E317" s="54"/>
    </row>
    <row r="318" spans="1:5" x14ac:dyDescent="0.2">
      <c r="A318" s="60" t="s">
        <v>696</v>
      </c>
      <c r="B318" s="61" t="s">
        <v>1235</v>
      </c>
      <c r="C318" s="59" t="s">
        <v>1236</v>
      </c>
      <c r="D318" s="66"/>
      <c r="E318" s="59"/>
    </row>
    <row r="319" spans="1:5" x14ac:dyDescent="0.2">
      <c r="A319" s="62" t="s">
        <v>697</v>
      </c>
      <c r="B319" s="63" t="s">
        <v>1237</v>
      </c>
      <c r="C319" s="61" t="s">
        <v>1238</v>
      </c>
      <c r="D319" s="66"/>
      <c r="E319" s="61"/>
    </row>
    <row r="320" spans="1:5" x14ac:dyDescent="0.2">
      <c r="A320" s="65" t="s">
        <v>695</v>
      </c>
      <c r="B320" s="65" t="s">
        <v>1239</v>
      </c>
      <c r="C320" s="64" t="s">
        <v>1240</v>
      </c>
      <c r="D320" s="66"/>
      <c r="E320" s="64"/>
    </row>
    <row r="321" spans="1:5" x14ac:dyDescent="0.2">
      <c r="A321" s="15" t="s">
        <v>717</v>
      </c>
      <c r="B321" s="66" t="s">
        <v>1241</v>
      </c>
      <c r="C321" s="65" t="s">
        <v>1242</v>
      </c>
      <c r="D321" s="15"/>
      <c r="E321" s="65"/>
    </row>
    <row r="322" spans="1:5" x14ac:dyDescent="0.2">
      <c r="A322" s="15" t="s">
        <v>704</v>
      </c>
      <c r="B322" s="66" t="s">
        <v>1243</v>
      </c>
      <c r="C322" s="66" t="s">
        <v>1244</v>
      </c>
      <c r="D322" s="15"/>
      <c r="E322" s="66"/>
    </row>
    <row r="323" spans="1:5" x14ac:dyDescent="0.2">
      <c r="A323" s="15" t="s">
        <v>719</v>
      </c>
      <c r="B323" s="66" t="s">
        <v>1245</v>
      </c>
      <c r="C323" s="66" t="s">
        <v>1246</v>
      </c>
      <c r="D323" s="15"/>
      <c r="E323" s="66"/>
    </row>
    <row r="324" spans="1:5" x14ac:dyDescent="0.2">
      <c r="A324" s="66" t="s">
        <v>1247</v>
      </c>
      <c r="B324" s="66" t="s">
        <v>1248</v>
      </c>
      <c r="C324" s="66" t="s">
        <v>1249</v>
      </c>
      <c r="D324" s="66"/>
      <c r="E324" s="66"/>
    </row>
    <row r="325" spans="1:5" x14ac:dyDescent="0.2">
      <c r="A325" s="66" t="s">
        <v>766</v>
      </c>
      <c r="B325" s="256" t="s">
        <v>1637</v>
      </c>
      <c r="C325" s="256" t="s">
        <v>1638</v>
      </c>
      <c r="D325" s="66"/>
      <c r="E325" s="256"/>
    </row>
    <row r="326" spans="1:5" x14ac:dyDescent="0.2">
      <c r="A326" s="66" t="s">
        <v>1693</v>
      </c>
      <c r="B326" s="66" t="s">
        <v>1694</v>
      </c>
      <c r="C326" s="66" t="s">
        <v>1695</v>
      </c>
      <c r="D326" s="66"/>
      <c r="E326" s="66"/>
    </row>
    <row r="327" spans="1:5" x14ac:dyDescent="0.2">
      <c r="A327" s="67" t="s">
        <v>789</v>
      </c>
      <c r="B327" s="67" t="s">
        <v>1250</v>
      </c>
      <c r="C327" s="66" t="s">
        <v>1251</v>
      </c>
      <c r="D327" s="66"/>
      <c r="E327" s="66"/>
    </row>
    <row r="328" spans="1:5" x14ac:dyDescent="0.2">
      <c r="A328" s="67" t="s">
        <v>2043</v>
      </c>
      <c r="B328" s="67" t="s">
        <v>2663</v>
      </c>
      <c r="C328" s="66" t="s">
        <v>2664</v>
      </c>
      <c r="D328" s="66"/>
      <c r="E328" s="66"/>
    </row>
    <row r="329" spans="1:5" x14ac:dyDescent="0.2">
      <c r="A329" s="66" t="s">
        <v>1696</v>
      </c>
      <c r="B329" s="66" t="s">
        <v>1252</v>
      </c>
      <c r="C329" s="67" t="s">
        <v>1253</v>
      </c>
      <c r="D329" s="66"/>
      <c r="E329" s="66"/>
    </row>
    <row r="330" spans="1:5" x14ac:dyDescent="0.2">
      <c r="A330" s="66" t="s">
        <v>2667</v>
      </c>
      <c r="B330" s="66" t="s">
        <v>2665</v>
      </c>
      <c r="C330" s="67" t="s">
        <v>2666</v>
      </c>
      <c r="D330" s="66"/>
      <c r="E330" s="66"/>
    </row>
    <row r="331" spans="1:5" x14ac:dyDescent="0.2">
      <c r="A331" s="66" t="s">
        <v>2044</v>
      </c>
      <c r="B331" s="66" t="s">
        <v>2645</v>
      </c>
      <c r="C331" s="66" t="s">
        <v>2646</v>
      </c>
      <c r="D331" s="66"/>
      <c r="E331" s="66"/>
    </row>
    <row r="332" spans="1:5" x14ac:dyDescent="0.2">
      <c r="A332" s="66" t="s">
        <v>702</v>
      </c>
      <c r="B332" s="66" t="s">
        <v>1254</v>
      </c>
      <c r="C332" s="66" t="s">
        <v>1255</v>
      </c>
      <c r="D332" s="66"/>
      <c r="E332" s="66"/>
    </row>
    <row r="333" spans="1:5" x14ac:dyDescent="0.2">
      <c r="A333" s="15" t="s">
        <v>792</v>
      </c>
      <c r="B333" s="15" t="s">
        <v>1256</v>
      </c>
      <c r="C333" s="66" t="s">
        <v>1257</v>
      </c>
      <c r="D333" s="66"/>
      <c r="E333" s="66"/>
    </row>
    <row r="334" spans="1:5" x14ac:dyDescent="0.2">
      <c r="A334" s="15" t="s">
        <v>743</v>
      </c>
      <c r="B334" s="15" t="s">
        <v>1258</v>
      </c>
      <c r="C334" s="15" t="s">
        <v>1259</v>
      </c>
      <c r="D334" s="66"/>
      <c r="E334" s="15"/>
    </row>
    <row r="335" spans="1:5" x14ac:dyDescent="0.2">
      <c r="A335" s="15" t="s">
        <v>576</v>
      </c>
      <c r="B335" s="15" t="s">
        <v>576</v>
      </c>
      <c r="C335" s="15" t="s">
        <v>576</v>
      </c>
      <c r="D335" s="66"/>
      <c r="E335" s="15"/>
    </row>
    <row r="336" spans="1:5" x14ac:dyDescent="0.2">
      <c r="A336" s="15" t="s">
        <v>751</v>
      </c>
      <c r="B336" s="66" t="s">
        <v>1260</v>
      </c>
      <c r="C336" s="15" t="s">
        <v>1261</v>
      </c>
      <c r="D336" s="66"/>
      <c r="E336" s="15"/>
    </row>
    <row r="337" spans="1:5" x14ac:dyDescent="0.2">
      <c r="A337" s="15" t="s">
        <v>706</v>
      </c>
      <c r="B337" s="66" t="s">
        <v>1262</v>
      </c>
      <c r="C337" s="15" t="s">
        <v>1263</v>
      </c>
      <c r="D337" s="66"/>
      <c r="E337" s="15"/>
    </row>
    <row r="338" spans="1:5" x14ac:dyDescent="0.2">
      <c r="A338" s="15" t="s">
        <v>793</v>
      </c>
      <c r="B338" s="66" t="s">
        <v>1264</v>
      </c>
      <c r="C338" s="15" t="s">
        <v>1265</v>
      </c>
      <c r="D338" s="66"/>
      <c r="E338" s="15"/>
    </row>
    <row r="339" spans="1:5" x14ac:dyDescent="0.2">
      <c r="A339" s="15" t="s">
        <v>794</v>
      </c>
      <c r="B339" s="66" t="s">
        <v>1266</v>
      </c>
      <c r="C339" s="15" t="s">
        <v>1267</v>
      </c>
      <c r="D339" s="66"/>
      <c r="E339" s="15"/>
    </row>
    <row r="340" spans="1:5" x14ac:dyDescent="0.2">
      <c r="A340" s="66" t="s">
        <v>723</v>
      </c>
      <c r="B340" s="66" t="s">
        <v>1268</v>
      </c>
      <c r="C340" s="15" t="s">
        <v>1269</v>
      </c>
      <c r="D340" s="66"/>
      <c r="E340" s="15"/>
    </row>
    <row r="341" spans="1:5" x14ac:dyDescent="0.2">
      <c r="A341" s="66" t="s">
        <v>707</v>
      </c>
      <c r="B341" s="66" t="s">
        <v>1270</v>
      </c>
      <c r="C341" s="66" t="s">
        <v>1271</v>
      </c>
      <c r="D341" s="66"/>
      <c r="E341" s="66"/>
    </row>
    <row r="342" spans="1:5" x14ac:dyDescent="0.2">
      <c r="A342" s="66" t="s">
        <v>724</v>
      </c>
      <c r="B342" s="66" t="s">
        <v>1272</v>
      </c>
      <c r="C342" s="66" t="s">
        <v>1273</v>
      </c>
      <c r="D342" s="66"/>
      <c r="E342" s="66"/>
    </row>
    <row r="343" spans="1:5" x14ac:dyDescent="0.2">
      <c r="A343" s="66" t="s">
        <v>708</v>
      </c>
      <c r="B343" s="66" t="s">
        <v>1274</v>
      </c>
      <c r="C343" s="66" t="s">
        <v>1275</v>
      </c>
      <c r="D343" s="66"/>
      <c r="E343" s="66"/>
    </row>
    <row r="344" spans="1:5" x14ac:dyDescent="0.2">
      <c r="A344" s="66" t="s">
        <v>722</v>
      </c>
      <c r="B344" s="66" t="s">
        <v>1276</v>
      </c>
      <c r="C344" s="66" t="s">
        <v>1277</v>
      </c>
      <c r="D344" s="66"/>
      <c r="E344" s="66"/>
    </row>
    <row r="345" spans="1:5" x14ac:dyDescent="0.2">
      <c r="A345" s="66" t="s">
        <v>795</v>
      </c>
      <c r="B345" s="66" t="s">
        <v>1278</v>
      </c>
      <c r="C345" s="66" t="s">
        <v>1279</v>
      </c>
      <c r="D345" s="66"/>
      <c r="E345" s="66"/>
    </row>
    <row r="346" spans="1:5" x14ac:dyDescent="0.2">
      <c r="A346" s="66" t="s">
        <v>765</v>
      </c>
      <c r="B346" s="66" t="s">
        <v>1280</v>
      </c>
      <c r="C346" s="66" t="s">
        <v>1281</v>
      </c>
      <c r="D346" s="66"/>
      <c r="E346" s="66"/>
    </row>
    <row r="347" spans="1:5" x14ac:dyDescent="0.2">
      <c r="A347" s="66" t="s">
        <v>767</v>
      </c>
      <c r="B347" s="66" t="s">
        <v>1282</v>
      </c>
      <c r="C347" s="66" t="s">
        <v>1283</v>
      </c>
      <c r="D347" s="66"/>
      <c r="E347" s="66"/>
    </row>
    <row r="348" spans="1:5" x14ac:dyDescent="0.2">
      <c r="A348" s="66" t="s">
        <v>1833</v>
      </c>
      <c r="B348" s="66" t="s">
        <v>1914</v>
      </c>
      <c r="C348" s="15" t="s">
        <v>1915</v>
      </c>
      <c r="D348" s="66"/>
      <c r="E348" s="15"/>
    </row>
    <row r="349" spans="1:5" x14ac:dyDescent="0.2">
      <c r="A349" s="66" t="s">
        <v>1814</v>
      </c>
      <c r="B349" s="66" t="s">
        <v>1814</v>
      </c>
      <c r="C349" s="66" t="s">
        <v>1814</v>
      </c>
      <c r="E349" s="66"/>
    </row>
    <row r="350" spans="1:5" x14ac:dyDescent="0.2">
      <c r="A350" s="66" t="s">
        <v>1816</v>
      </c>
      <c r="B350" s="66" t="s">
        <v>1932</v>
      </c>
      <c r="C350" s="66" t="s">
        <v>1933</v>
      </c>
      <c r="E350" s="66"/>
    </row>
    <row r="351" spans="1:5" x14ac:dyDescent="0.2">
      <c r="A351" s="66" t="s">
        <v>1834</v>
      </c>
      <c r="B351" s="66" t="s">
        <v>1901</v>
      </c>
      <c r="C351" s="66" t="s">
        <v>1916</v>
      </c>
      <c r="D351" s="66"/>
      <c r="E351" s="66"/>
    </row>
    <row r="352" spans="1:5" x14ac:dyDescent="0.2">
      <c r="A352" s="66" t="s">
        <v>1817</v>
      </c>
      <c r="B352" s="66" t="s">
        <v>1902</v>
      </c>
      <c r="C352" s="66" t="s">
        <v>1917</v>
      </c>
      <c r="D352" s="66"/>
      <c r="E352" s="66"/>
    </row>
    <row r="353" spans="1:5" x14ac:dyDescent="0.2">
      <c r="A353" s="66" t="s">
        <v>1835</v>
      </c>
      <c r="B353" s="66" t="s">
        <v>1903</v>
      </c>
      <c r="C353" s="66" t="s">
        <v>1918</v>
      </c>
      <c r="D353" s="66"/>
      <c r="E353" s="66"/>
    </row>
    <row r="354" spans="1:5" x14ac:dyDescent="0.2">
      <c r="A354" s="66" t="s">
        <v>1818</v>
      </c>
      <c r="B354" s="66" t="s">
        <v>1934</v>
      </c>
      <c r="C354" s="66" t="s">
        <v>1919</v>
      </c>
      <c r="D354" s="66"/>
      <c r="E354" s="66"/>
    </row>
    <row r="355" spans="1:5" x14ac:dyDescent="0.2">
      <c r="A355" s="66" t="s">
        <v>1819</v>
      </c>
      <c r="B355" s="66" t="s">
        <v>1904</v>
      </c>
      <c r="C355" s="66" t="s">
        <v>1920</v>
      </c>
      <c r="D355" s="66"/>
      <c r="E355" s="66"/>
    </row>
    <row r="356" spans="1:5" x14ac:dyDescent="0.2">
      <c r="A356" s="66" t="s">
        <v>1820</v>
      </c>
      <c r="B356" s="66" t="s">
        <v>1910</v>
      </c>
      <c r="C356" s="66" t="s">
        <v>1921</v>
      </c>
      <c r="D356" s="66"/>
      <c r="E356" s="66"/>
    </row>
    <row r="357" spans="1:5" x14ac:dyDescent="0.2">
      <c r="A357" s="66" t="s">
        <v>1825</v>
      </c>
      <c r="B357" s="66" t="s">
        <v>1905</v>
      </c>
      <c r="C357" s="66" t="s">
        <v>1922</v>
      </c>
      <c r="D357" s="15"/>
      <c r="E357" s="66"/>
    </row>
    <row r="358" spans="1:5" x14ac:dyDescent="0.2">
      <c r="A358" s="66" t="s">
        <v>1823</v>
      </c>
      <c r="B358" s="66" t="s">
        <v>1906</v>
      </c>
      <c r="C358" s="66" t="s">
        <v>1923</v>
      </c>
      <c r="D358" s="15"/>
      <c r="E358" s="66"/>
    </row>
    <row r="359" spans="1:5" x14ac:dyDescent="0.2">
      <c r="A359" s="66" t="s">
        <v>1898</v>
      </c>
      <c r="B359" s="66" t="s">
        <v>1907</v>
      </c>
      <c r="C359" s="66" t="s">
        <v>1924</v>
      </c>
      <c r="D359" s="66"/>
      <c r="E359" s="66"/>
    </row>
    <row r="360" spans="1:5" x14ac:dyDescent="0.2">
      <c r="A360" s="66" t="s">
        <v>1899</v>
      </c>
      <c r="B360" s="66" t="s">
        <v>1908</v>
      </c>
      <c r="C360" s="66" t="s">
        <v>1925</v>
      </c>
      <c r="D360" s="68"/>
      <c r="E360" s="66"/>
    </row>
    <row r="361" spans="1:5" x14ac:dyDescent="0.2">
      <c r="A361" s="66" t="s">
        <v>1838</v>
      </c>
      <c r="B361" s="66" t="s">
        <v>1909</v>
      </c>
      <c r="C361" s="66" t="s">
        <v>1926</v>
      </c>
      <c r="D361" s="68"/>
      <c r="E361" s="66"/>
    </row>
    <row r="362" spans="1:5" x14ac:dyDescent="0.2">
      <c r="A362" s="66" t="s">
        <v>1900</v>
      </c>
      <c r="B362" s="66" t="s">
        <v>1911</v>
      </c>
      <c r="C362" s="66" t="s">
        <v>1927</v>
      </c>
      <c r="D362" s="68"/>
      <c r="E362" s="66"/>
    </row>
    <row r="363" spans="1:5" x14ac:dyDescent="0.2">
      <c r="A363" s="66" t="s">
        <v>1830</v>
      </c>
      <c r="B363" s="66" t="s">
        <v>1912</v>
      </c>
      <c r="C363" s="66" t="s">
        <v>1928</v>
      </c>
      <c r="D363" s="68"/>
      <c r="E363" s="66"/>
    </row>
    <row r="364" spans="1:5" x14ac:dyDescent="0.2">
      <c r="A364" s="66" t="s">
        <v>1831</v>
      </c>
      <c r="B364" s="66" t="s">
        <v>1913</v>
      </c>
      <c r="C364" s="66" t="s">
        <v>1929</v>
      </c>
      <c r="D364" s="68"/>
      <c r="E364" s="66"/>
    </row>
    <row r="365" spans="1:5" x14ac:dyDescent="0.2">
      <c r="A365" s="66" t="s">
        <v>565</v>
      </c>
      <c r="B365" s="66" t="s">
        <v>565</v>
      </c>
      <c r="C365" s="66" t="s">
        <v>565</v>
      </c>
      <c r="D365" s="68"/>
      <c r="E365" s="66"/>
    </row>
    <row r="366" spans="1:5" x14ac:dyDescent="0.2">
      <c r="A366" s="66" t="s">
        <v>573</v>
      </c>
      <c r="B366" s="66" t="s">
        <v>1284</v>
      </c>
      <c r="C366" s="66" t="s">
        <v>1285</v>
      </c>
      <c r="D366" s="66"/>
      <c r="E366" s="66"/>
    </row>
    <row r="367" spans="1:5" x14ac:dyDescent="0.2">
      <c r="A367" s="15" t="s">
        <v>752</v>
      </c>
      <c r="B367" s="15" t="s">
        <v>1286</v>
      </c>
      <c r="C367" s="66" t="s">
        <v>1287</v>
      </c>
      <c r="D367" s="66"/>
      <c r="E367" s="66"/>
    </row>
    <row r="368" spans="1:5" x14ac:dyDescent="0.2">
      <c r="A368" s="15" t="s">
        <v>561</v>
      </c>
      <c r="B368" s="15" t="s">
        <v>1288</v>
      </c>
      <c r="C368" s="15" t="s">
        <v>1289</v>
      </c>
      <c r="D368" s="66"/>
      <c r="E368" s="15"/>
    </row>
    <row r="369" spans="1:5" x14ac:dyDescent="0.2">
      <c r="A369" s="15" t="s">
        <v>562</v>
      </c>
      <c r="B369" s="66" t="s">
        <v>1290</v>
      </c>
      <c r="C369" s="66" t="s">
        <v>1291</v>
      </c>
      <c r="D369" s="66"/>
      <c r="E369" s="66"/>
    </row>
    <row r="370" spans="1:5" x14ac:dyDescent="0.2">
      <c r="A370" s="68" t="s">
        <v>577</v>
      </c>
      <c r="B370" s="68" t="s">
        <v>1292</v>
      </c>
      <c r="C370" s="15" t="s">
        <v>1293</v>
      </c>
      <c r="D370" s="66"/>
      <c r="E370" s="15"/>
    </row>
    <row r="371" spans="1:5" x14ac:dyDescent="0.2">
      <c r="A371" s="68" t="s">
        <v>578</v>
      </c>
      <c r="B371" s="68" t="s">
        <v>1294</v>
      </c>
      <c r="C371" s="68" t="s">
        <v>1295</v>
      </c>
      <c r="D371" s="15"/>
      <c r="E371" s="68"/>
    </row>
    <row r="372" spans="1:5" x14ac:dyDescent="0.2">
      <c r="A372" s="68" t="s">
        <v>579</v>
      </c>
      <c r="B372" s="68" t="s">
        <v>1296</v>
      </c>
      <c r="C372" s="68" t="s">
        <v>1297</v>
      </c>
      <c r="D372" s="15"/>
      <c r="E372" s="68"/>
    </row>
    <row r="373" spans="1:5" x14ac:dyDescent="0.2">
      <c r="A373" s="68" t="s">
        <v>580</v>
      </c>
      <c r="B373" s="68" t="s">
        <v>1298</v>
      </c>
      <c r="C373" s="68" t="s">
        <v>1299</v>
      </c>
      <c r="D373" s="15"/>
      <c r="E373" s="68"/>
    </row>
    <row r="374" spans="1:5" x14ac:dyDescent="0.2">
      <c r="A374" s="68" t="s">
        <v>581</v>
      </c>
      <c r="B374" s="68" t="s">
        <v>1300</v>
      </c>
      <c r="C374" s="68" t="s">
        <v>1301</v>
      </c>
      <c r="D374" s="66"/>
      <c r="E374" s="68"/>
    </row>
    <row r="375" spans="1:5" x14ac:dyDescent="0.2">
      <c r="A375" s="68" t="s">
        <v>582</v>
      </c>
      <c r="B375" s="68" t="s">
        <v>1302</v>
      </c>
      <c r="C375" s="68" t="s">
        <v>1303</v>
      </c>
      <c r="D375" s="66"/>
      <c r="E375" s="68"/>
    </row>
    <row r="376" spans="1:5" x14ac:dyDescent="0.2">
      <c r="A376" s="15" t="s">
        <v>583</v>
      </c>
      <c r="B376" s="66" t="s">
        <v>1304</v>
      </c>
      <c r="C376" s="68" t="s">
        <v>1305</v>
      </c>
      <c r="D376" s="66"/>
      <c r="E376" s="68"/>
    </row>
    <row r="377" spans="1:5" x14ac:dyDescent="0.2">
      <c r="A377" s="15" t="s">
        <v>584</v>
      </c>
      <c r="B377" s="66" t="s">
        <v>1306</v>
      </c>
      <c r="C377" s="66" t="s">
        <v>1307</v>
      </c>
      <c r="D377" s="66"/>
      <c r="E377" s="66"/>
    </row>
    <row r="378" spans="1:5" x14ac:dyDescent="0.2">
      <c r="A378" s="66" t="s">
        <v>585</v>
      </c>
      <c r="B378" s="66" t="s">
        <v>1308</v>
      </c>
      <c r="C378" s="66" t="s">
        <v>1309</v>
      </c>
      <c r="D378" s="66"/>
      <c r="E378" s="66"/>
    </row>
    <row r="379" spans="1:5" x14ac:dyDescent="0.2">
      <c r="A379" s="66" t="s">
        <v>586</v>
      </c>
      <c r="B379" s="66" t="s">
        <v>1310</v>
      </c>
      <c r="C379" s="66" t="s">
        <v>1311</v>
      </c>
      <c r="D379" s="66"/>
      <c r="E379" s="66"/>
    </row>
    <row r="380" spans="1:5" x14ac:dyDescent="0.2">
      <c r="A380" s="66" t="s">
        <v>214</v>
      </c>
      <c r="B380" s="66" t="s">
        <v>215</v>
      </c>
      <c r="C380" s="66" t="s">
        <v>216</v>
      </c>
      <c r="D380" s="66"/>
      <c r="E380" s="66"/>
    </row>
    <row r="381" spans="1:5" x14ac:dyDescent="0.2">
      <c r="A381" s="66" t="s">
        <v>415</v>
      </c>
      <c r="B381" s="15" t="s">
        <v>415</v>
      </c>
      <c r="C381" s="66" t="s">
        <v>1312</v>
      </c>
      <c r="D381" s="66"/>
      <c r="E381" s="66"/>
    </row>
    <row r="382" spans="1:5" x14ac:dyDescent="0.2">
      <c r="A382" s="66" t="s">
        <v>416</v>
      </c>
      <c r="B382" s="15" t="s">
        <v>1313</v>
      </c>
      <c r="C382" s="15" t="s">
        <v>1314</v>
      </c>
      <c r="D382" s="261"/>
      <c r="E382" s="15"/>
    </row>
    <row r="383" spans="1:5" x14ac:dyDescent="0.2">
      <c r="A383" s="66" t="s">
        <v>417</v>
      </c>
      <c r="B383" s="15" t="s">
        <v>1315</v>
      </c>
      <c r="C383" s="15" t="s">
        <v>1316</v>
      </c>
      <c r="D383" s="54"/>
      <c r="E383" s="15"/>
    </row>
    <row r="384" spans="1:5" x14ac:dyDescent="0.2">
      <c r="A384" s="66" t="s">
        <v>217</v>
      </c>
      <c r="B384" s="66" t="s">
        <v>218</v>
      </c>
      <c r="C384" s="15" t="s">
        <v>219</v>
      </c>
      <c r="D384" s="54"/>
      <c r="E384" s="15"/>
    </row>
    <row r="385" spans="1:5" x14ac:dyDescent="0.2">
      <c r="A385" s="66" t="s">
        <v>422</v>
      </c>
      <c r="B385" s="66" t="s">
        <v>1317</v>
      </c>
      <c r="C385" s="66" t="s">
        <v>1318</v>
      </c>
      <c r="D385" s="54"/>
      <c r="E385" s="66"/>
    </row>
    <row r="386" spans="1:5" x14ac:dyDescent="0.2">
      <c r="A386" s="66" t="s">
        <v>421</v>
      </c>
      <c r="B386" s="66" t="s">
        <v>1319</v>
      </c>
      <c r="C386" s="66" t="s">
        <v>1320</v>
      </c>
      <c r="D386" s="54"/>
      <c r="E386" s="66"/>
    </row>
    <row r="387" spans="1:5" x14ac:dyDescent="0.2">
      <c r="A387" s="66" t="s">
        <v>423</v>
      </c>
      <c r="B387" s="66" t="s">
        <v>1321</v>
      </c>
      <c r="C387" s="66" t="s">
        <v>1322</v>
      </c>
      <c r="D387" s="54"/>
      <c r="E387" s="66"/>
    </row>
    <row r="388" spans="1:5" x14ac:dyDescent="0.2">
      <c r="A388" s="66" t="s">
        <v>432</v>
      </c>
      <c r="B388" s="66" t="s">
        <v>1323</v>
      </c>
      <c r="C388" s="66" t="s">
        <v>1324</v>
      </c>
      <c r="D388" s="54"/>
      <c r="E388" s="66"/>
    </row>
    <row r="389" spans="1:5" x14ac:dyDescent="0.2">
      <c r="A389" s="66" t="s">
        <v>434</v>
      </c>
      <c r="B389" s="66" t="s">
        <v>1325</v>
      </c>
      <c r="C389" s="66" t="s">
        <v>1326</v>
      </c>
      <c r="D389" s="54"/>
      <c r="E389" s="66"/>
    </row>
    <row r="390" spans="1:5" x14ac:dyDescent="0.2">
      <c r="A390" s="66" t="s">
        <v>436</v>
      </c>
      <c r="B390" s="66" t="s">
        <v>1327</v>
      </c>
      <c r="C390" s="66" t="s">
        <v>1328</v>
      </c>
      <c r="D390" s="54"/>
      <c r="E390" s="66"/>
    </row>
    <row r="391" spans="1:5" x14ac:dyDescent="0.2">
      <c r="A391" s="66" t="s">
        <v>437</v>
      </c>
      <c r="B391" s="66" t="s">
        <v>1329</v>
      </c>
      <c r="C391" s="66" t="s">
        <v>1330</v>
      </c>
      <c r="D391" s="54"/>
      <c r="E391" s="66"/>
    </row>
    <row r="392" spans="1:5" x14ac:dyDescent="0.2">
      <c r="A392" s="261" t="s">
        <v>438</v>
      </c>
      <c r="B392" s="261" t="s">
        <v>1331</v>
      </c>
      <c r="C392" s="66" t="s">
        <v>1332</v>
      </c>
      <c r="D392" s="54"/>
      <c r="E392" s="66"/>
    </row>
    <row r="393" spans="1:5" x14ac:dyDescent="0.2">
      <c r="A393" s="54" t="s">
        <v>439</v>
      </c>
      <c r="B393" s="54" t="s">
        <v>1333</v>
      </c>
      <c r="C393" s="261" t="s">
        <v>1334</v>
      </c>
      <c r="D393" s="54"/>
      <c r="E393" s="261"/>
    </row>
    <row r="394" spans="1:5" x14ac:dyDescent="0.2">
      <c r="A394" s="54" t="s">
        <v>440</v>
      </c>
      <c r="B394" s="54" t="s">
        <v>1335</v>
      </c>
      <c r="C394" s="54" t="s">
        <v>1336</v>
      </c>
      <c r="D394" s="54"/>
      <c r="E394" s="54"/>
    </row>
    <row r="395" spans="1:5" x14ac:dyDescent="0.2">
      <c r="A395" s="54" t="s">
        <v>441</v>
      </c>
      <c r="B395" s="54" t="s">
        <v>1337</v>
      </c>
      <c r="C395" s="54" t="s">
        <v>1338</v>
      </c>
      <c r="D395" s="54"/>
      <c r="E395" s="54"/>
    </row>
    <row r="396" spans="1:5" x14ac:dyDescent="0.2">
      <c r="A396" s="54" t="s">
        <v>442</v>
      </c>
      <c r="B396" s="54" t="s">
        <v>1339</v>
      </c>
      <c r="C396" s="54" t="s">
        <v>1340</v>
      </c>
      <c r="D396" s="54"/>
      <c r="E396" s="54"/>
    </row>
    <row r="397" spans="1:5" x14ac:dyDescent="0.2">
      <c r="A397" s="54" t="s">
        <v>443</v>
      </c>
      <c r="B397" s="54" t="s">
        <v>1341</v>
      </c>
      <c r="C397" s="54" t="s">
        <v>1342</v>
      </c>
      <c r="D397" s="54"/>
      <c r="E397" s="54"/>
    </row>
    <row r="398" spans="1:5" x14ac:dyDescent="0.2">
      <c r="A398" s="54" t="s">
        <v>444</v>
      </c>
      <c r="B398" s="54" t="s">
        <v>1343</v>
      </c>
      <c r="C398" s="54" t="s">
        <v>1344</v>
      </c>
      <c r="D398" s="54"/>
      <c r="E398" s="54"/>
    </row>
    <row r="399" spans="1:5" x14ac:dyDescent="0.2">
      <c r="A399" s="54" t="s">
        <v>445</v>
      </c>
      <c r="B399" s="54" t="s">
        <v>1345</v>
      </c>
      <c r="C399" s="54" t="s">
        <v>1346</v>
      </c>
      <c r="D399" s="54"/>
      <c r="E399" s="54"/>
    </row>
    <row r="400" spans="1:5" x14ac:dyDescent="0.2">
      <c r="A400" s="54" t="s">
        <v>446</v>
      </c>
      <c r="B400" s="54" t="s">
        <v>1347</v>
      </c>
      <c r="C400" s="54" t="s">
        <v>1348</v>
      </c>
      <c r="D400" s="54"/>
      <c r="E400" s="54"/>
    </row>
    <row r="401" spans="1:5" x14ac:dyDescent="0.2">
      <c r="A401" s="54" t="s">
        <v>447</v>
      </c>
      <c r="B401" s="54" t="s">
        <v>1349</v>
      </c>
      <c r="C401" s="54" t="s">
        <v>1350</v>
      </c>
      <c r="D401" s="54"/>
      <c r="E401" s="54"/>
    </row>
    <row r="402" spans="1:5" x14ac:dyDescent="0.2">
      <c r="A402" s="54" t="s">
        <v>448</v>
      </c>
      <c r="B402" s="54" t="s">
        <v>1351</v>
      </c>
      <c r="C402" s="54" t="s">
        <v>1352</v>
      </c>
      <c r="D402" s="54"/>
      <c r="E402" s="54"/>
    </row>
    <row r="403" spans="1:5" x14ac:dyDescent="0.2">
      <c r="A403" s="54" t="s">
        <v>449</v>
      </c>
      <c r="B403" s="54" t="s">
        <v>1353</v>
      </c>
      <c r="C403" s="54" t="s">
        <v>1354</v>
      </c>
      <c r="D403" s="54"/>
      <c r="E403" s="54"/>
    </row>
    <row r="404" spans="1:5" x14ac:dyDescent="0.2">
      <c r="A404" s="54" t="s">
        <v>450</v>
      </c>
      <c r="B404" s="54" t="s">
        <v>1355</v>
      </c>
      <c r="C404" s="54" t="s">
        <v>1356</v>
      </c>
      <c r="D404" s="54"/>
      <c r="E404" s="54"/>
    </row>
    <row r="405" spans="1:5" x14ac:dyDescent="0.2">
      <c r="A405" s="54" t="s">
        <v>454</v>
      </c>
      <c r="B405" s="54" t="s">
        <v>1357</v>
      </c>
      <c r="C405" s="54" t="s">
        <v>1358</v>
      </c>
      <c r="D405" s="54"/>
      <c r="E405" s="54"/>
    </row>
    <row r="406" spans="1:5" x14ac:dyDescent="0.2">
      <c r="A406" s="54" t="s">
        <v>455</v>
      </c>
      <c r="B406" s="54" t="s">
        <v>1359</v>
      </c>
      <c r="C406" s="54" t="s">
        <v>1360</v>
      </c>
      <c r="D406" s="54"/>
      <c r="E406" s="54"/>
    </row>
    <row r="407" spans="1:5" x14ac:dyDescent="0.2">
      <c r="A407" s="54" t="s">
        <v>456</v>
      </c>
      <c r="B407" s="54" t="s">
        <v>1361</v>
      </c>
      <c r="C407" s="54" t="s">
        <v>1362</v>
      </c>
      <c r="D407" s="54"/>
      <c r="E407" s="54"/>
    </row>
    <row r="408" spans="1:5" x14ac:dyDescent="0.2">
      <c r="A408" s="54" t="s">
        <v>457</v>
      </c>
      <c r="B408" s="54" t="s">
        <v>1363</v>
      </c>
      <c r="C408" s="54" t="s">
        <v>1364</v>
      </c>
      <c r="D408" s="54"/>
      <c r="E408" s="54"/>
    </row>
    <row r="409" spans="1:5" x14ac:dyDescent="0.2">
      <c r="A409" s="54" t="s">
        <v>458</v>
      </c>
      <c r="B409" s="54" t="s">
        <v>1365</v>
      </c>
      <c r="C409" s="54" t="s">
        <v>1366</v>
      </c>
      <c r="D409" s="54"/>
      <c r="E409" s="54"/>
    </row>
    <row r="410" spans="1:5" x14ac:dyDescent="0.2">
      <c r="A410" s="54" t="s">
        <v>459</v>
      </c>
      <c r="B410" s="54" t="s">
        <v>1367</v>
      </c>
      <c r="C410" s="54" t="s">
        <v>1368</v>
      </c>
      <c r="D410" s="54"/>
      <c r="E410" s="54"/>
    </row>
    <row r="411" spans="1:5" x14ac:dyDescent="0.2">
      <c r="A411" s="54" t="s">
        <v>460</v>
      </c>
      <c r="B411" s="54" t="s">
        <v>1369</v>
      </c>
      <c r="C411" s="54" t="s">
        <v>1370</v>
      </c>
      <c r="D411" s="54"/>
      <c r="E411" s="54"/>
    </row>
    <row r="412" spans="1:5" x14ac:dyDescent="0.2">
      <c r="A412" s="54" t="s">
        <v>506</v>
      </c>
      <c r="B412" s="54" t="s">
        <v>1371</v>
      </c>
      <c r="C412" s="54" t="s">
        <v>1372</v>
      </c>
      <c r="D412" s="54"/>
      <c r="E412" s="54"/>
    </row>
    <row r="413" spans="1:5" x14ac:dyDescent="0.2">
      <c r="A413" s="54" t="s">
        <v>507</v>
      </c>
      <c r="B413" s="54" t="s">
        <v>1373</v>
      </c>
      <c r="C413" s="54" t="s">
        <v>1374</v>
      </c>
      <c r="D413" s="54"/>
      <c r="E413" s="54"/>
    </row>
    <row r="414" spans="1:5" x14ac:dyDescent="0.2">
      <c r="A414" s="54" t="s">
        <v>508</v>
      </c>
      <c r="B414" s="54" t="s">
        <v>1375</v>
      </c>
      <c r="C414" s="54" t="s">
        <v>1376</v>
      </c>
      <c r="D414" s="54"/>
      <c r="E414" s="54"/>
    </row>
    <row r="415" spans="1:5" x14ac:dyDescent="0.2">
      <c r="A415" s="54" t="s">
        <v>509</v>
      </c>
      <c r="B415" s="54" t="s">
        <v>1377</v>
      </c>
      <c r="C415" s="54" t="s">
        <v>1378</v>
      </c>
      <c r="D415" s="54"/>
      <c r="E415" s="54"/>
    </row>
    <row r="416" spans="1:5" x14ac:dyDescent="0.2">
      <c r="A416" s="54" t="s">
        <v>711</v>
      </c>
      <c r="B416" s="54" t="s">
        <v>1379</v>
      </c>
      <c r="C416" s="54" t="s">
        <v>1380</v>
      </c>
      <c r="D416" s="54"/>
      <c r="E416" s="54"/>
    </row>
    <row r="417" spans="1:5" x14ac:dyDescent="0.2">
      <c r="A417" s="54" t="s">
        <v>713</v>
      </c>
      <c r="B417" s="54" t="s">
        <v>1381</v>
      </c>
      <c r="C417" s="54" t="s">
        <v>1382</v>
      </c>
      <c r="D417" s="54"/>
      <c r="E417" s="54"/>
    </row>
    <row r="418" spans="1:5" x14ac:dyDescent="0.2">
      <c r="A418" s="54" t="s">
        <v>712</v>
      </c>
      <c r="B418" s="54" t="s">
        <v>1383</v>
      </c>
      <c r="C418" s="54" t="s">
        <v>1384</v>
      </c>
      <c r="D418" s="54"/>
      <c r="E418" s="54"/>
    </row>
    <row r="419" spans="1:5" x14ac:dyDescent="0.2">
      <c r="A419" s="54" t="s">
        <v>731</v>
      </c>
      <c r="B419" s="54" t="s">
        <v>1385</v>
      </c>
      <c r="C419" s="54" t="s">
        <v>1386</v>
      </c>
      <c r="D419" s="54"/>
      <c r="E419" s="54"/>
    </row>
    <row r="420" spans="1:5" x14ac:dyDescent="0.2">
      <c r="A420" s="54" t="s">
        <v>730</v>
      </c>
      <c r="B420" s="54" t="s">
        <v>1387</v>
      </c>
      <c r="C420" s="54" t="s">
        <v>1388</v>
      </c>
      <c r="D420" s="54"/>
      <c r="E420" s="54"/>
    </row>
    <row r="421" spans="1:5" x14ac:dyDescent="0.2">
      <c r="A421" s="54" t="s">
        <v>729</v>
      </c>
      <c r="B421" s="54" t="s">
        <v>1389</v>
      </c>
      <c r="C421" s="54" t="s">
        <v>1390</v>
      </c>
      <c r="D421" s="54"/>
      <c r="E421" s="54"/>
    </row>
    <row r="422" spans="1:5" x14ac:dyDescent="0.2">
      <c r="A422" s="54" t="s">
        <v>17</v>
      </c>
      <c r="B422" s="54" t="s">
        <v>64</v>
      </c>
      <c r="C422" s="54" t="s">
        <v>190</v>
      </c>
      <c r="D422" s="54"/>
      <c r="E422" s="54"/>
    </row>
    <row r="423" spans="1:5" x14ac:dyDescent="0.2">
      <c r="A423" s="54" t="s">
        <v>11</v>
      </c>
      <c r="B423" s="54" t="s">
        <v>14</v>
      </c>
      <c r="C423" s="54" t="s">
        <v>191</v>
      </c>
      <c r="D423" s="54"/>
      <c r="E423" s="54"/>
    </row>
    <row r="424" spans="1:5" x14ac:dyDescent="0.2">
      <c r="A424" s="54" t="s">
        <v>12</v>
      </c>
      <c r="B424" s="54" t="s">
        <v>15</v>
      </c>
      <c r="C424" s="54" t="s">
        <v>9</v>
      </c>
      <c r="D424" s="54"/>
      <c r="E424" s="54"/>
    </row>
    <row r="425" spans="1:5" x14ac:dyDescent="0.2">
      <c r="A425" s="54" t="s">
        <v>13</v>
      </c>
      <c r="B425" s="54" t="s">
        <v>16</v>
      </c>
      <c r="C425" s="54" t="s">
        <v>10</v>
      </c>
      <c r="D425" s="54"/>
      <c r="E425" s="54"/>
    </row>
    <row r="426" spans="1:5" x14ac:dyDescent="0.2">
      <c r="A426" s="54" t="s">
        <v>192</v>
      </c>
      <c r="B426" s="54" t="s">
        <v>1391</v>
      </c>
      <c r="C426" s="54" t="s">
        <v>193</v>
      </c>
      <c r="D426" s="54"/>
      <c r="E426" s="54"/>
    </row>
    <row r="427" spans="1:5" x14ac:dyDescent="0.2">
      <c r="A427" s="54" t="s">
        <v>786</v>
      </c>
      <c r="B427" s="54" t="s">
        <v>1392</v>
      </c>
      <c r="C427" s="54" t="s">
        <v>1393</v>
      </c>
      <c r="D427" s="54"/>
      <c r="E427" s="54"/>
    </row>
    <row r="428" spans="1:5" x14ac:dyDescent="0.2">
      <c r="A428" s="54" t="s">
        <v>788</v>
      </c>
      <c r="B428" s="54" t="s">
        <v>903</v>
      </c>
      <c r="C428" s="54" t="s">
        <v>1395</v>
      </c>
      <c r="D428" s="54"/>
      <c r="E428" s="54"/>
    </row>
    <row r="429" spans="1:5" x14ac:dyDescent="0.2">
      <c r="A429" s="54" t="s">
        <v>796</v>
      </c>
      <c r="B429" s="54" t="s">
        <v>1396</v>
      </c>
      <c r="C429" s="54" t="s">
        <v>1397</v>
      </c>
      <c r="D429" s="54"/>
      <c r="E429" s="54"/>
    </row>
    <row r="430" spans="1:5" x14ac:dyDescent="0.2">
      <c r="A430" s="54" t="s">
        <v>797</v>
      </c>
      <c r="B430" s="54" t="s">
        <v>1398</v>
      </c>
      <c r="C430" s="54" t="s">
        <v>1399</v>
      </c>
      <c r="D430" s="54"/>
      <c r="E430" s="54"/>
    </row>
    <row r="431" spans="1:5" x14ac:dyDescent="0.2">
      <c r="A431" s="54" t="s">
        <v>791</v>
      </c>
      <c r="B431" s="54" t="s">
        <v>1400</v>
      </c>
      <c r="C431" s="54" t="s">
        <v>1401</v>
      </c>
      <c r="D431" s="54"/>
      <c r="E431" s="54"/>
    </row>
    <row r="432" spans="1:5" x14ac:dyDescent="0.2">
      <c r="A432" s="54" t="s">
        <v>790</v>
      </c>
      <c r="B432" s="54" t="s">
        <v>1402</v>
      </c>
      <c r="C432" s="54" t="s">
        <v>1403</v>
      </c>
      <c r="D432" s="54"/>
      <c r="E432" s="54"/>
    </row>
    <row r="433" spans="1:5" x14ac:dyDescent="0.2">
      <c r="A433" s="54" t="s">
        <v>202</v>
      </c>
      <c r="B433" s="54" t="s">
        <v>203</v>
      </c>
      <c r="C433" s="54" t="s">
        <v>204</v>
      </c>
      <c r="D433" s="54"/>
      <c r="E433" s="54"/>
    </row>
    <row r="434" spans="1:5" x14ac:dyDescent="0.2">
      <c r="A434" s="54" t="s">
        <v>205</v>
      </c>
      <c r="B434" s="54" t="s">
        <v>206</v>
      </c>
      <c r="C434" s="54" t="s">
        <v>207</v>
      </c>
      <c r="D434" s="54"/>
      <c r="E434" s="54"/>
    </row>
    <row r="435" spans="1:5" x14ac:dyDescent="0.2">
      <c r="A435" s="54" t="s">
        <v>208</v>
      </c>
      <c r="B435" s="54" t="s">
        <v>209</v>
      </c>
      <c r="C435" s="54" t="s">
        <v>210</v>
      </c>
      <c r="D435" s="54"/>
      <c r="E435" s="54"/>
    </row>
    <row r="436" spans="1:5" x14ac:dyDescent="0.2">
      <c r="A436" s="54" t="s">
        <v>211</v>
      </c>
      <c r="B436" s="54" t="s">
        <v>212</v>
      </c>
      <c r="C436" s="54" t="s">
        <v>213</v>
      </c>
      <c r="D436" s="54"/>
      <c r="E436" s="54"/>
    </row>
    <row r="437" spans="1:5" x14ac:dyDescent="0.2">
      <c r="A437" s="54" t="s">
        <v>220</v>
      </c>
      <c r="B437" s="54" t="s">
        <v>221</v>
      </c>
      <c r="C437" s="54" t="s">
        <v>222</v>
      </c>
      <c r="D437" s="54"/>
      <c r="E437" s="54"/>
    </row>
    <row r="438" spans="1:5" x14ac:dyDescent="0.2">
      <c r="A438" s="54" t="s">
        <v>379</v>
      </c>
      <c r="B438" s="54" t="s">
        <v>380</v>
      </c>
      <c r="C438" s="54" t="s">
        <v>381</v>
      </c>
      <c r="D438" s="54"/>
      <c r="E438" s="54"/>
    </row>
    <row r="439" spans="1:5" x14ac:dyDescent="0.2">
      <c r="A439" s="54" t="s">
        <v>320</v>
      </c>
      <c r="B439" s="54" t="s">
        <v>223</v>
      </c>
      <c r="C439" s="54" t="s">
        <v>1404</v>
      </c>
      <c r="D439" s="54"/>
      <c r="E439" s="54"/>
    </row>
    <row r="440" spans="1:5" x14ac:dyDescent="0.2">
      <c r="A440" s="54" t="s">
        <v>224</v>
      </c>
      <c r="B440" s="54" t="s">
        <v>225</v>
      </c>
      <c r="C440" s="54" t="s">
        <v>226</v>
      </c>
      <c r="D440" s="54"/>
      <c r="E440" s="54"/>
    </row>
    <row r="441" spans="1:5" x14ac:dyDescent="0.2">
      <c r="A441" s="54" t="s">
        <v>227</v>
      </c>
      <c r="B441" s="54" t="s">
        <v>228</v>
      </c>
      <c r="C441" s="54" t="s">
        <v>229</v>
      </c>
      <c r="D441" s="54"/>
      <c r="E441" s="54"/>
    </row>
    <row r="442" spans="1:5" x14ac:dyDescent="0.2">
      <c r="A442" s="54" t="s">
        <v>230</v>
      </c>
      <c r="B442" s="54" t="s">
        <v>231</v>
      </c>
      <c r="C442" s="54" t="s">
        <v>232</v>
      </c>
      <c r="D442" s="54"/>
      <c r="E442" s="54"/>
    </row>
    <row r="443" spans="1:5" x14ac:dyDescent="0.2">
      <c r="A443" s="54" t="s">
        <v>233</v>
      </c>
      <c r="B443" s="54" t="s">
        <v>234</v>
      </c>
      <c r="C443" s="54" t="s">
        <v>235</v>
      </c>
      <c r="D443" s="54"/>
      <c r="E443" s="54"/>
    </row>
    <row r="444" spans="1:5" x14ac:dyDescent="0.2">
      <c r="A444" s="54" t="s">
        <v>236</v>
      </c>
      <c r="B444" s="54" t="s">
        <v>237</v>
      </c>
      <c r="C444" s="54" t="s">
        <v>238</v>
      </c>
      <c r="D444" s="54"/>
      <c r="E444" s="54"/>
    </row>
    <row r="445" spans="1:5" x14ac:dyDescent="0.2">
      <c r="A445" s="54" t="s">
        <v>239</v>
      </c>
      <c r="B445" s="54" t="s">
        <v>240</v>
      </c>
      <c r="C445" s="54" t="s">
        <v>241</v>
      </c>
      <c r="D445" s="54"/>
      <c r="E445" s="54"/>
    </row>
    <row r="446" spans="1:5" x14ac:dyDescent="0.2">
      <c r="A446" s="54" t="s">
        <v>242</v>
      </c>
      <c r="B446" s="54" t="s">
        <v>243</v>
      </c>
      <c r="C446" s="54" t="s">
        <v>244</v>
      </c>
      <c r="D446" s="54"/>
      <c r="E446" s="54"/>
    </row>
    <row r="447" spans="1:5" x14ac:dyDescent="0.2">
      <c r="A447" s="54" t="s">
        <v>245</v>
      </c>
      <c r="B447" s="54" t="s">
        <v>246</v>
      </c>
      <c r="C447" s="54" t="s">
        <v>247</v>
      </c>
      <c r="D447" s="54"/>
      <c r="E447" s="54"/>
    </row>
    <row r="448" spans="1:5" x14ac:dyDescent="0.2">
      <c r="A448" s="54" t="s">
        <v>248</v>
      </c>
      <c r="B448" s="54" t="s">
        <v>249</v>
      </c>
      <c r="C448" s="54" t="s">
        <v>250</v>
      </c>
      <c r="D448" s="54"/>
      <c r="E448" s="54"/>
    </row>
    <row r="449" spans="1:5" x14ac:dyDescent="0.2">
      <c r="A449" s="54" t="s">
        <v>251</v>
      </c>
      <c r="B449" s="54" t="s">
        <v>252</v>
      </c>
      <c r="C449" s="54" t="s">
        <v>253</v>
      </c>
      <c r="D449" s="54"/>
      <c r="E449" s="54"/>
    </row>
    <row r="450" spans="1:5" x14ac:dyDescent="0.2">
      <c r="A450" s="54" t="s">
        <v>254</v>
      </c>
      <c r="B450" s="54" t="s">
        <v>255</v>
      </c>
      <c r="C450" s="54" t="s">
        <v>256</v>
      </c>
      <c r="D450" s="54"/>
      <c r="E450" s="54"/>
    </row>
    <row r="451" spans="1:5" x14ac:dyDescent="0.2">
      <c r="A451" s="54" t="s">
        <v>257</v>
      </c>
      <c r="B451" s="54" t="s">
        <v>258</v>
      </c>
      <c r="C451" s="54" t="s">
        <v>259</v>
      </c>
      <c r="D451" s="54"/>
      <c r="E451" s="54"/>
    </row>
    <row r="452" spans="1:5" x14ac:dyDescent="0.2">
      <c r="A452" s="66" t="s">
        <v>1766</v>
      </c>
      <c r="B452" s="66" t="s">
        <v>1767</v>
      </c>
      <c r="C452" s="66" t="s">
        <v>1768</v>
      </c>
      <c r="D452" s="54"/>
      <c r="E452" s="66"/>
    </row>
    <row r="453" spans="1:5" x14ac:dyDescent="0.2">
      <c r="A453" s="54" t="s">
        <v>260</v>
      </c>
      <c r="B453" s="54" t="s">
        <v>261</v>
      </c>
      <c r="C453" s="54" t="s">
        <v>262</v>
      </c>
      <c r="D453" s="54"/>
      <c r="E453" s="54"/>
    </row>
    <row r="454" spans="1:5" x14ac:dyDescent="0.2">
      <c r="A454" s="54" t="s">
        <v>263</v>
      </c>
      <c r="B454" s="54" t="s">
        <v>264</v>
      </c>
      <c r="C454" s="54" t="s">
        <v>265</v>
      </c>
      <c r="D454" s="54"/>
      <c r="E454" s="54"/>
    </row>
    <row r="455" spans="1:5" x14ac:dyDescent="0.2">
      <c r="A455" s="54" t="s">
        <v>266</v>
      </c>
      <c r="B455" s="54" t="s">
        <v>267</v>
      </c>
      <c r="C455" s="54" t="s">
        <v>268</v>
      </c>
      <c r="D455" s="54"/>
      <c r="E455" s="54"/>
    </row>
    <row r="456" spans="1:5" x14ac:dyDescent="0.2">
      <c r="A456" s="54" t="s">
        <v>269</v>
      </c>
      <c r="B456" s="54" t="s">
        <v>270</v>
      </c>
      <c r="C456" s="54" t="s">
        <v>271</v>
      </c>
      <c r="D456" s="54"/>
      <c r="E456" s="54"/>
    </row>
    <row r="457" spans="1:5" x14ac:dyDescent="0.2">
      <c r="A457" s="54" t="s">
        <v>272</v>
      </c>
      <c r="B457" s="54" t="s">
        <v>273</v>
      </c>
      <c r="C457" s="54" t="s">
        <v>274</v>
      </c>
      <c r="D457" s="54"/>
      <c r="E457" s="54"/>
    </row>
    <row r="458" spans="1:5" x14ac:dyDescent="0.2">
      <c r="A458" s="54" t="s">
        <v>275</v>
      </c>
      <c r="B458" s="54" t="s">
        <v>276</v>
      </c>
      <c r="C458" s="54" t="s">
        <v>277</v>
      </c>
      <c r="D458" s="54"/>
      <c r="E458" s="54"/>
    </row>
    <row r="459" spans="1:5" x14ac:dyDescent="0.2">
      <c r="A459" s="54" t="s">
        <v>278</v>
      </c>
      <c r="B459" s="54" t="s">
        <v>279</v>
      </c>
      <c r="C459" s="54" t="s">
        <v>280</v>
      </c>
      <c r="D459" s="54"/>
      <c r="E459" s="54"/>
    </row>
    <row r="460" spans="1:5" x14ac:dyDescent="0.2">
      <c r="A460" s="54" t="s">
        <v>281</v>
      </c>
      <c r="B460" s="54" t="s">
        <v>282</v>
      </c>
      <c r="C460" s="54" t="s">
        <v>283</v>
      </c>
      <c r="D460" s="54"/>
      <c r="E460" s="54"/>
    </row>
    <row r="461" spans="1:5" x14ac:dyDescent="0.2">
      <c r="A461" s="54" t="s">
        <v>284</v>
      </c>
      <c r="B461" s="54" t="s">
        <v>285</v>
      </c>
      <c r="C461" s="54" t="s">
        <v>286</v>
      </c>
      <c r="D461" s="54"/>
      <c r="E461" s="54"/>
    </row>
    <row r="462" spans="1:5" x14ac:dyDescent="0.2">
      <c r="A462" s="54" t="s">
        <v>287</v>
      </c>
      <c r="B462" s="54" t="s">
        <v>288</v>
      </c>
      <c r="C462" s="54" t="s">
        <v>289</v>
      </c>
      <c r="D462" s="54"/>
      <c r="E462" s="54"/>
    </row>
    <row r="463" spans="1:5" x14ac:dyDescent="0.2">
      <c r="A463" s="54" t="s">
        <v>290</v>
      </c>
      <c r="B463" s="54" t="s">
        <v>291</v>
      </c>
      <c r="C463" s="54" t="s">
        <v>292</v>
      </c>
      <c r="D463" s="54"/>
      <c r="E463" s="54"/>
    </row>
    <row r="464" spans="1:5" x14ac:dyDescent="0.2">
      <c r="A464" s="54" t="s">
        <v>293</v>
      </c>
      <c r="B464" s="54" t="s">
        <v>294</v>
      </c>
      <c r="C464" s="54" t="s">
        <v>295</v>
      </c>
      <c r="D464" s="54"/>
      <c r="E464" s="54"/>
    </row>
    <row r="465" spans="1:5" x14ac:dyDescent="0.2">
      <c r="A465" s="54" t="s">
        <v>296</v>
      </c>
      <c r="B465" s="54" t="s">
        <v>297</v>
      </c>
      <c r="C465" s="54" t="s">
        <v>298</v>
      </c>
      <c r="D465" s="54"/>
      <c r="E465" s="54"/>
    </row>
    <row r="466" spans="1:5" x14ac:dyDescent="0.2">
      <c r="A466" s="54" t="s">
        <v>299</v>
      </c>
      <c r="B466" s="54" t="s">
        <v>300</v>
      </c>
      <c r="C466" s="54" t="s">
        <v>301</v>
      </c>
      <c r="D466" s="54"/>
      <c r="E466" s="54"/>
    </row>
    <row r="467" spans="1:5" x14ac:dyDescent="0.2">
      <c r="A467" s="54" t="s">
        <v>302</v>
      </c>
      <c r="B467" s="54" t="s">
        <v>303</v>
      </c>
      <c r="C467" s="54" t="s">
        <v>304</v>
      </c>
      <c r="D467" s="54"/>
      <c r="E467" s="54"/>
    </row>
    <row r="468" spans="1:5" x14ac:dyDescent="0.2">
      <c r="A468" s="54" t="s">
        <v>305</v>
      </c>
      <c r="B468" s="54" t="s">
        <v>306</v>
      </c>
      <c r="C468" s="54" t="s">
        <v>307</v>
      </c>
      <c r="D468" s="54"/>
      <c r="E468" s="54"/>
    </row>
    <row r="469" spans="1:5" x14ac:dyDescent="0.2">
      <c r="A469" s="54" t="s">
        <v>308</v>
      </c>
      <c r="B469" s="54" t="s">
        <v>309</v>
      </c>
      <c r="C469" s="54" t="s">
        <v>310</v>
      </c>
      <c r="D469" s="54"/>
      <c r="E469" s="54"/>
    </row>
    <row r="470" spans="1:5" x14ac:dyDescent="0.2">
      <c r="A470" s="54" t="s">
        <v>311</v>
      </c>
      <c r="B470" s="54" t="s">
        <v>312</v>
      </c>
      <c r="C470" s="54" t="s">
        <v>313</v>
      </c>
      <c r="D470" s="54"/>
      <c r="E470" s="54"/>
    </row>
    <row r="471" spans="1:5" x14ac:dyDescent="0.2">
      <c r="A471" s="54" t="s">
        <v>314</v>
      </c>
      <c r="B471" s="54" t="s">
        <v>315</v>
      </c>
      <c r="C471" s="54" t="s">
        <v>316</v>
      </c>
      <c r="D471" s="54"/>
      <c r="E471" s="54"/>
    </row>
    <row r="472" spans="1:5" x14ac:dyDescent="0.2">
      <c r="A472" s="54" t="s">
        <v>317</v>
      </c>
      <c r="B472" s="54" t="s">
        <v>318</v>
      </c>
      <c r="C472" s="54" t="s">
        <v>319</v>
      </c>
      <c r="D472" s="54"/>
      <c r="E472" s="54"/>
    </row>
    <row r="473" spans="1:5" x14ac:dyDescent="0.2">
      <c r="A473" s="54" t="s">
        <v>321</v>
      </c>
      <c r="B473" s="54" t="s">
        <v>322</v>
      </c>
      <c r="C473" s="54" t="s">
        <v>323</v>
      </c>
      <c r="D473" s="54"/>
      <c r="E473" s="54"/>
    </row>
    <row r="474" spans="1:5" x14ac:dyDescent="0.2">
      <c r="A474" s="54" t="s">
        <v>324</v>
      </c>
      <c r="B474" s="54" t="s">
        <v>325</v>
      </c>
      <c r="C474" s="54" t="s">
        <v>326</v>
      </c>
      <c r="D474" s="54"/>
      <c r="E474" s="54"/>
    </row>
    <row r="475" spans="1:5" x14ac:dyDescent="0.2">
      <c r="A475" s="54" t="s">
        <v>327</v>
      </c>
      <c r="B475" s="54" t="s">
        <v>328</v>
      </c>
      <c r="C475" s="54" t="s">
        <v>329</v>
      </c>
      <c r="E475" s="54"/>
    </row>
    <row r="476" spans="1:5" x14ac:dyDescent="0.2">
      <c r="A476" s="54" t="s">
        <v>330</v>
      </c>
      <c r="B476" s="54" t="s">
        <v>331</v>
      </c>
      <c r="C476" s="54" t="s">
        <v>332</v>
      </c>
      <c r="E476" s="54"/>
    </row>
    <row r="477" spans="1:5" x14ac:dyDescent="0.2">
      <c r="A477" s="54" t="s">
        <v>333</v>
      </c>
      <c r="B477" s="54" t="s">
        <v>334</v>
      </c>
      <c r="C477" s="54" t="s">
        <v>335</v>
      </c>
      <c r="E477" s="54"/>
    </row>
    <row r="478" spans="1:5" x14ac:dyDescent="0.2">
      <c r="A478" s="54" t="s">
        <v>336</v>
      </c>
      <c r="B478" s="54" t="s">
        <v>337</v>
      </c>
      <c r="C478" s="54" t="s">
        <v>338</v>
      </c>
      <c r="E478" s="54"/>
    </row>
    <row r="479" spans="1:5" x14ac:dyDescent="0.2">
      <c r="A479" s="54" t="s">
        <v>339</v>
      </c>
      <c r="B479" s="54" t="s">
        <v>340</v>
      </c>
      <c r="C479" s="54" t="s">
        <v>341</v>
      </c>
      <c r="E479" s="54"/>
    </row>
    <row r="480" spans="1:5" x14ac:dyDescent="0.2">
      <c r="A480" s="54" t="s">
        <v>1405</v>
      </c>
      <c r="B480" s="54" t="s">
        <v>1406</v>
      </c>
      <c r="C480" s="54" t="s">
        <v>1407</v>
      </c>
      <c r="E480" s="54"/>
    </row>
    <row r="481" spans="1:5" x14ac:dyDescent="0.2">
      <c r="A481" s="54" t="s">
        <v>366</v>
      </c>
      <c r="B481" s="54" t="s">
        <v>367</v>
      </c>
      <c r="C481" s="54" t="s">
        <v>368</v>
      </c>
      <c r="E481" s="54"/>
    </row>
    <row r="482" spans="1:5" x14ac:dyDescent="0.2">
      <c r="A482" s="54" t="s">
        <v>369</v>
      </c>
      <c r="B482" s="54" t="s">
        <v>370</v>
      </c>
      <c r="C482" s="54" t="s">
        <v>371</v>
      </c>
      <c r="E482" s="54"/>
    </row>
    <row r="483" spans="1:5" x14ac:dyDescent="0.2">
      <c r="A483" s="54" t="s">
        <v>1408</v>
      </c>
      <c r="B483" s="54" t="s">
        <v>1409</v>
      </c>
      <c r="C483" s="54" t="s">
        <v>1410</v>
      </c>
      <c r="E483" s="54"/>
    </row>
    <row r="484" spans="1:5" x14ac:dyDescent="0.2">
      <c r="A484" s="54" t="s">
        <v>1411</v>
      </c>
      <c r="B484" s="54" t="s">
        <v>1412</v>
      </c>
      <c r="C484" s="54" t="s">
        <v>1413</v>
      </c>
      <c r="E484" s="54"/>
    </row>
    <row r="485" spans="1:5" x14ac:dyDescent="0.2">
      <c r="A485" s="66" t="s">
        <v>1972</v>
      </c>
      <c r="B485" s="66" t="s">
        <v>2640</v>
      </c>
      <c r="C485" s="66" t="s">
        <v>2641</v>
      </c>
      <c r="E485" s="66"/>
    </row>
    <row r="486" spans="1:5" x14ac:dyDescent="0.2">
      <c r="A486" s="66" t="s">
        <v>1973</v>
      </c>
      <c r="B486" s="54" t="s">
        <v>2642</v>
      </c>
      <c r="C486" s="54" t="s">
        <v>2643</v>
      </c>
      <c r="E486" s="54"/>
    </row>
    <row r="487" spans="1:5" x14ac:dyDescent="0.2">
      <c r="A487" s="66" t="s">
        <v>2027</v>
      </c>
      <c r="B487" s="66" t="s">
        <v>2662</v>
      </c>
      <c r="C487" s="66" t="s">
        <v>2661</v>
      </c>
      <c r="E487" s="66"/>
    </row>
    <row r="488" spans="1:5" x14ac:dyDescent="0.2">
      <c r="A488" s="55" t="s">
        <v>2672</v>
      </c>
      <c r="B488" s="325" t="s">
        <v>2823</v>
      </c>
      <c r="C488" s="54" t="s">
        <v>2824</v>
      </c>
      <c r="E488" s="54"/>
    </row>
    <row r="489" spans="1:5" x14ac:dyDescent="0.2">
      <c r="A489" s="55" t="s">
        <v>2984</v>
      </c>
      <c r="B489" s="324" t="s">
        <v>2825</v>
      </c>
      <c r="C489" s="324" t="s">
        <v>2826</v>
      </c>
      <c r="E489" s="324"/>
    </row>
    <row r="490" spans="1:5" x14ac:dyDescent="0.2">
      <c r="A490" s="324" t="s">
        <v>2811</v>
      </c>
      <c r="B490" s="324" t="s">
        <v>2827</v>
      </c>
      <c r="C490" s="324" t="s">
        <v>2828</v>
      </c>
      <c r="E490" s="324"/>
    </row>
    <row r="491" spans="1:5" x14ac:dyDescent="0.2">
      <c r="A491" s="324" t="s">
        <v>2988</v>
      </c>
      <c r="B491" s="324" t="s">
        <v>2989</v>
      </c>
      <c r="C491" s="324" t="s">
        <v>2990</v>
      </c>
      <c r="E491" s="324"/>
    </row>
    <row r="492" spans="1:5" ht="15" x14ac:dyDescent="0.2">
      <c r="A492" s="327" t="s">
        <v>2674</v>
      </c>
      <c r="B492" s="328" t="s">
        <v>2829</v>
      </c>
      <c r="C492" s="329" t="s">
        <v>2830</v>
      </c>
      <c r="E492" s="329"/>
    </row>
    <row r="493" spans="1:5" ht="15" x14ac:dyDescent="0.2">
      <c r="A493" s="327" t="s">
        <v>2676</v>
      </c>
      <c r="B493" s="328" t="s">
        <v>2831</v>
      </c>
      <c r="C493" s="329" t="s">
        <v>2832</v>
      </c>
      <c r="E493" s="329"/>
    </row>
    <row r="494" spans="1:5" x14ac:dyDescent="0.2">
      <c r="A494" s="55" t="s">
        <v>2693</v>
      </c>
      <c r="B494" s="68" t="s">
        <v>2951</v>
      </c>
      <c r="C494" s="66" t="s">
        <v>3000</v>
      </c>
      <c r="E494" s="66"/>
    </row>
    <row r="495" spans="1:5" x14ac:dyDescent="0.2">
      <c r="A495" s="55" t="s">
        <v>2684</v>
      </c>
      <c r="B495" s="325" t="s">
        <v>2834</v>
      </c>
      <c r="C495" s="54" t="s">
        <v>2835</v>
      </c>
      <c r="E495" s="54"/>
    </row>
    <row r="496" spans="1:5" x14ac:dyDescent="0.2">
      <c r="A496" s="55" t="s">
        <v>2836</v>
      </c>
      <c r="B496" s="325" t="s">
        <v>2837</v>
      </c>
      <c r="C496" s="54" t="s">
        <v>2838</v>
      </c>
      <c r="E496" s="54"/>
    </row>
    <row r="497" spans="1:5" x14ac:dyDescent="0.2">
      <c r="A497" s="55" t="s">
        <v>2687</v>
      </c>
      <c r="B497" s="325" t="s">
        <v>2839</v>
      </c>
      <c r="C497" s="54" t="s">
        <v>2840</v>
      </c>
      <c r="E497" s="54"/>
    </row>
    <row r="498" spans="1:5" x14ac:dyDescent="0.2">
      <c r="A498" s="330" t="s">
        <v>2815</v>
      </c>
      <c r="B498" s="325" t="s">
        <v>2841</v>
      </c>
      <c r="C498" s="54" t="s">
        <v>2842</v>
      </c>
      <c r="E498" s="54"/>
    </row>
    <row r="499" spans="1:5" x14ac:dyDescent="0.2">
      <c r="A499" s="55" t="s">
        <v>2691</v>
      </c>
      <c r="B499" s="325" t="s">
        <v>2833</v>
      </c>
      <c r="C499" s="54" t="s">
        <v>2843</v>
      </c>
      <c r="E499" s="54"/>
    </row>
    <row r="500" spans="1:5" x14ac:dyDescent="0.2">
      <c r="A500" s="330" t="s">
        <v>2695</v>
      </c>
      <c r="B500" s="332" t="s">
        <v>2844</v>
      </c>
      <c r="C500" s="54" t="s">
        <v>2845</v>
      </c>
      <c r="E500" s="54"/>
    </row>
    <row r="501" spans="1:5" x14ac:dyDescent="0.2">
      <c r="A501" s="330" t="s">
        <v>2697</v>
      </c>
      <c r="B501" s="325" t="s">
        <v>2846</v>
      </c>
      <c r="C501" s="54" t="s">
        <v>2847</v>
      </c>
      <c r="E501" s="54"/>
    </row>
    <row r="502" spans="1:5" x14ac:dyDescent="0.2">
      <c r="A502" s="55" t="s">
        <v>2699</v>
      </c>
      <c r="B502" s="325" t="s">
        <v>2848</v>
      </c>
      <c r="C502" s="54" t="s">
        <v>2849</v>
      </c>
      <c r="E502" s="54"/>
    </row>
    <row r="503" spans="1:5" x14ac:dyDescent="0.2">
      <c r="A503" s="55" t="s">
        <v>2701</v>
      </c>
      <c r="B503" s="325" t="s">
        <v>2850</v>
      </c>
      <c r="C503" s="54" t="s">
        <v>2851</v>
      </c>
      <c r="E503" s="54"/>
    </row>
    <row r="504" spans="1:5" x14ac:dyDescent="0.2">
      <c r="A504" s="55" t="s">
        <v>2703</v>
      </c>
      <c r="B504" s="325" t="s">
        <v>2852</v>
      </c>
      <c r="C504" s="54" t="s">
        <v>2853</v>
      </c>
      <c r="E504" s="54"/>
    </row>
    <row r="505" spans="1:5" x14ac:dyDescent="0.2">
      <c r="A505" s="55" t="s">
        <v>2705</v>
      </c>
      <c r="B505" s="325" t="s">
        <v>2854</v>
      </c>
      <c r="C505" s="54" t="s">
        <v>2855</v>
      </c>
      <c r="E505" s="54"/>
    </row>
    <row r="506" spans="1:5" x14ac:dyDescent="0.2">
      <c r="A506" s="330" t="s">
        <v>2817</v>
      </c>
      <c r="B506" s="325" t="s">
        <v>2856</v>
      </c>
      <c r="C506" s="54" t="s">
        <v>2857</v>
      </c>
      <c r="E506" s="54"/>
    </row>
    <row r="507" spans="1:5" x14ac:dyDescent="0.2">
      <c r="A507" s="55" t="s">
        <v>2707</v>
      </c>
      <c r="B507" s="325" t="s">
        <v>2858</v>
      </c>
      <c r="C507" s="54" t="s">
        <v>2859</v>
      </c>
      <c r="E507" s="54"/>
    </row>
    <row r="508" spans="1:5" ht="15" x14ac:dyDescent="0.2">
      <c r="A508" s="326" t="s">
        <v>2708</v>
      </c>
      <c r="B508" s="333" t="s">
        <v>2860</v>
      </c>
      <c r="C508" s="334" t="s">
        <v>2861</v>
      </c>
      <c r="E508" s="334"/>
    </row>
    <row r="509" spans="1:5" x14ac:dyDescent="0.2">
      <c r="A509" s="330" t="s">
        <v>2710</v>
      </c>
      <c r="B509" s="335" t="s">
        <v>2862</v>
      </c>
      <c r="C509" s="336" t="s">
        <v>3001</v>
      </c>
      <c r="E509" s="336"/>
    </row>
    <row r="510" spans="1:5" x14ac:dyDescent="0.2">
      <c r="A510" s="336" t="s">
        <v>2863</v>
      </c>
      <c r="B510" s="335" t="s">
        <v>2864</v>
      </c>
      <c r="C510" s="336" t="s">
        <v>3002</v>
      </c>
      <c r="E510" s="336"/>
    </row>
    <row r="511" spans="1:5" x14ac:dyDescent="0.2">
      <c r="A511" s="336" t="s">
        <v>2713</v>
      </c>
      <c r="B511" s="335" t="s">
        <v>2865</v>
      </c>
      <c r="C511" s="336" t="s">
        <v>3003</v>
      </c>
      <c r="E511" s="336"/>
    </row>
    <row r="512" spans="1:5" x14ac:dyDescent="0.2">
      <c r="A512" s="336" t="s">
        <v>2715</v>
      </c>
      <c r="B512" s="335" t="s">
        <v>2866</v>
      </c>
      <c r="C512" s="336" t="s">
        <v>3004</v>
      </c>
      <c r="E512" s="336"/>
    </row>
    <row r="513" spans="1:5" x14ac:dyDescent="0.2">
      <c r="A513" s="55" t="s">
        <v>2717</v>
      </c>
      <c r="B513" s="325" t="s">
        <v>2867</v>
      </c>
      <c r="C513" s="54" t="s">
        <v>2868</v>
      </c>
      <c r="E513" s="54"/>
    </row>
    <row r="514" spans="1:5" x14ac:dyDescent="0.2">
      <c r="A514" s="55" t="s">
        <v>2719</v>
      </c>
      <c r="B514" s="325" t="s">
        <v>2869</v>
      </c>
      <c r="C514" s="54" t="s">
        <v>2870</v>
      </c>
      <c r="E514" s="54"/>
    </row>
    <row r="515" spans="1:5" x14ac:dyDescent="0.2">
      <c r="A515" s="55" t="s">
        <v>2721</v>
      </c>
      <c r="B515" s="325" t="s">
        <v>2871</v>
      </c>
      <c r="C515" s="54" t="s">
        <v>3005</v>
      </c>
      <c r="E515" s="54"/>
    </row>
    <row r="516" spans="1:5" x14ac:dyDescent="0.2">
      <c r="A516" s="55" t="s">
        <v>2723</v>
      </c>
      <c r="B516" s="325" t="s">
        <v>2872</v>
      </c>
      <c r="C516" s="54" t="s">
        <v>3006</v>
      </c>
      <c r="E516" s="54"/>
    </row>
    <row r="517" spans="1:5" x14ac:dyDescent="0.2">
      <c r="A517" s="55" t="s">
        <v>2725</v>
      </c>
      <c r="B517" s="325" t="s">
        <v>2873</v>
      </c>
      <c r="C517" s="54" t="s">
        <v>2874</v>
      </c>
      <c r="E517" s="54"/>
    </row>
    <row r="518" spans="1:5" x14ac:dyDescent="0.2">
      <c r="A518" s="55" t="s">
        <v>2987</v>
      </c>
      <c r="B518" s="325" t="s">
        <v>3017</v>
      </c>
      <c r="C518" s="54" t="s">
        <v>3018</v>
      </c>
      <c r="E518" s="54"/>
    </row>
    <row r="519" spans="1:5" x14ac:dyDescent="0.2">
      <c r="A519" s="55" t="s">
        <v>2726</v>
      </c>
      <c r="B519" s="323" t="s">
        <v>2958</v>
      </c>
      <c r="C519" s="54" t="s">
        <v>2959</v>
      </c>
      <c r="E519" s="54"/>
    </row>
    <row r="520" spans="1:5" x14ac:dyDescent="0.2">
      <c r="A520" s="55" t="s">
        <v>2727</v>
      </c>
      <c r="B520" s="325" t="s">
        <v>2960</v>
      </c>
      <c r="C520" s="54" t="s">
        <v>2961</v>
      </c>
      <c r="E520" s="54"/>
    </row>
    <row r="521" spans="1:5" x14ac:dyDescent="0.2">
      <c r="A521" s="55" t="s">
        <v>2729</v>
      </c>
      <c r="B521" s="325" t="s">
        <v>2875</v>
      </c>
      <c r="C521" s="54" t="s">
        <v>2876</v>
      </c>
      <c r="E521" s="54"/>
    </row>
    <row r="522" spans="1:5" x14ac:dyDescent="0.2">
      <c r="A522" s="55" t="s">
        <v>2731</v>
      </c>
      <c r="B522" s="325" t="s">
        <v>2877</v>
      </c>
      <c r="C522" s="327" t="s">
        <v>2878</v>
      </c>
      <c r="E522" s="327"/>
    </row>
    <row r="523" spans="1:5" x14ac:dyDescent="0.2">
      <c r="A523" s="55" t="s">
        <v>2733</v>
      </c>
      <c r="B523" s="332" t="s">
        <v>2879</v>
      </c>
      <c r="C523" s="327" t="s">
        <v>2880</v>
      </c>
      <c r="E523" s="327"/>
    </row>
    <row r="524" spans="1:5" x14ac:dyDescent="0.2">
      <c r="A524" s="274" t="s">
        <v>2735</v>
      </c>
      <c r="B524" s="274" t="s">
        <v>2881</v>
      </c>
      <c r="C524" s="274" t="s">
        <v>2882</v>
      </c>
      <c r="E524" s="274"/>
    </row>
    <row r="525" spans="1:5" x14ac:dyDescent="0.2">
      <c r="A525" s="55" t="s">
        <v>2737</v>
      </c>
      <c r="B525" s="332" t="s">
        <v>2883</v>
      </c>
      <c r="C525" s="327" t="s">
        <v>2884</v>
      </c>
      <c r="E525" s="327"/>
    </row>
    <row r="526" spans="1:5" x14ac:dyDescent="0.2">
      <c r="A526" s="55" t="s">
        <v>2739</v>
      </c>
      <c r="B526" s="332" t="s">
        <v>2885</v>
      </c>
      <c r="C526" s="327" t="s">
        <v>2886</v>
      </c>
      <c r="E526" s="327"/>
    </row>
    <row r="527" spans="1:5" x14ac:dyDescent="0.2">
      <c r="A527" s="55" t="s">
        <v>3007</v>
      </c>
      <c r="B527" s="332" t="s">
        <v>3019</v>
      </c>
      <c r="C527" s="327" t="s">
        <v>3020</v>
      </c>
      <c r="E527" s="327"/>
    </row>
    <row r="528" spans="1:5" x14ac:dyDescent="0.2">
      <c r="A528" s="55" t="s">
        <v>3008</v>
      </c>
      <c r="B528" s="332" t="s">
        <v>3021</v>
      </c>
      <c r="C528" s="327" t="s">
        <v>3022</v>
      </c>
      <c r="E528" s="327"/>
    </row>
    <row r="529" spans="1:5" x14ac:dyDescent="0.2">
      <c r="A529" s="55" t="s">
        <v>3009</v>
      </c>
      <c r="B529" s="332" t="s">
        <v>3023</v>
      </c>
      <c r="C529" s="327" t="s">
        <v>3024</v>
      </c>
      <c r="E529" s="327"/>
    </row>
    <row r="530" spans="1:5" x14ac:dyDescent="0.2">
      <c r="A530" s="55" t="s">
        <v>3011</v>
      </c>
      <c r="B530" s="332" t="s">
        <v>3025</v>
      </c>
      <c r="C530" s="327" t="s">
        <v>3026</v>
      </c>
      <c r="E530" s="327"/>
    </row>
    <row r="531" spans="1:5" x14ac:dyDescent="0.2">
      <c r="A531" s="55" t="s">
        <v>3010</v>
      </c>
      <c r="B531" s="332" t="s">
        <v>3027</v>
      </c>
      <c r="C531" s="327" t="s">
        <v>3028</v>
      </c>
      <c r="E531" s="327"/>
    </row>
    <row r="532" spans="1:5" x14ac:dyDescent="0.2">
      <c r="A532" s="326" t="s">
        <v>2745</v>
      </c>
      <c r="B532" s="325" t="s">
        <v>2947</v>
      </c>
      <c r="C532" s="54" t="s">
        <v>2948</v>
      </c>
      <c r="E532" s="54"/>
    </row>
    <row r="533" spans="1:5" x14ac:dyDescent="0.2">
      <c r="A533" s="55" t="s">
        <v>2747</v>
      </c>
      <c r="B533" s="332" t="s">
        <v>2887</v>
      </c>
      <c r="C533" s="327" t="s">
        <v>2888</v>
      </c>
      <c r="E533" s="327"/>
    </row>
    <row r="534" spans="1:5" x14ac:dyDescent="0.2">
      <c r="A534" s="55" t="s">
        <v>2749</v>
      </c>
      <c r="B534" s="332" t="s">
        <v>2889</v>
      </c>
      <c r="C534" s="327" t="s">
        <v>2890</v>
      </c>
      <c r="E534" s="327"/>
    </row>
    <row r="535" spans="1:5" ht="15" x14ac:dyDescent="0.2">
      <c r="A535" s="337" t="s">
        <v>2750</v>
      </c>
      <c r="B535" s="338" t="s">
        <v>2891</v>
      </c>
      <c r="C535" s="54" t="s">
        <v>2892</v>
      </c>
      <c r="E535" s="54"/>
    </row>
    <row r="536" spans="1:5" x14ac:dyDescent="0.2">
      <c r="A536" s="339" t="s">
        <v>2949</v>
      </c>
      <c r="B536" s="325" t="s">
        <v>2954</v>
      </c>
      <c r="C536" s="340" t="s">
        <v>2955</v>
      </c>
      <c r="E536" s="340"/>
    </row>
    <row r="537" spans="1:5" x14ac:dyDescent="0.2">
      <c r="A537" s="339" t="s">
        <v>2753</v>
      </c>
      <c r="B537" s="325" t="s">
        <v>2893</v>
      </c>
      <c r="C537" s="340" t="s">
        <v>2894</v>
      </c>
      <c r="E537" s="340"/>
    </row>
    <row r="538" spans="1:5" x14ac:dyDescent="0.2">
      <c r="A538" s="339" t="s">
        <v>2755</v>
      </c>
      <c r="B538" s="325" t="s">
        <v>2895</v>
      </c>
      <c r="C538" s="54" t="s">
        <v>2896</v>
      </c>
      <c r="E538" s="54"/>
    </row>
    <row r="539" spans="1:5" x14ac:dyDescent="0.2">
      <c r="A539" s="55" t="s">
        <v>2761</v>
      </c>
      <c r="B539" s="323" t="s">
        <v>2952</v>
      </c>
      <c r="C539" s="54" t="s">
        <v>2897</v>
      </c>
      <c r="E539" s="54"/>
    </row>
    <row r="540" spans="1:5" x14ac:dyDescent="0.2">
      <c r="A540" s="55" t="s">
        <v>2763</v>
      </c>
      <c r="B540" s="325" t="s">
        <v>2898</v>
      </c>
      <c r="C540" s="327" t="s">
        <v>2899</v>
      </c>
      <c r="E540" s="327"/>
    </row>
    <row r="541" spans="1:5" ht="18.75" customHeight="1" x14ac:dyDescent="0.2">
      <c r="A541" s="55" t="s">
        <v>2765</v>
      </c>
      <c r="B541" s="325" t="s">
        <v>2900</v>
      </c>
      <c r="C541" s="327" t="s">
        <v>2901</v>
      </c>
      <c r="E541" s="327"/>
    </row>
    <row r="542" spans="1:5" x14ac:dyDescent="0.2">
      <c r="A542" s="55" t="s">
        <v>2767</v>
      </c>
      <c r="B542" s="325" t="s">
        <v>2902</v>
      </c>
      <c r="C542" s="54" t="s">
        <v>2903</v>
      </c>
      <c r="E542" s="54"/>
    </row>
    <row r="543" spans="1:5" x14ac:dyDescent="0.2">
      <c r="A543" s="55" t="s">
        <v>2769</v>
      </c>
      <c r="B543" s="325" t="s">
        <v>2904</v>
      </c>
      <c r="C543" s="54" t="s">
        <v>2905</v>
      </c>
      <c r="E543" s="54"/>
    </row>
    <row r="544" spans="1:5" x14ac:dyDescent="0.2">
      <c r="A544" s="55" t="s">
        <v>2771</v>
      </c>
      <c r="B544" s="341" t="s">
        <v>2906</v>
      </c>
      <c r="C544" s="327" t="s">
        <v>2907</v>
      </c>
      <c r="E544" s="327"/>
    </row>
    <row r="545" spans="1:5" x14ac:dyDescent="0.2">
      <c r="A545" s="55" t="s">
        <v>2773</v>
      </c>
      <c r="B545" s="341" t="s">
        <v>2908</v>
      </c>
      <c r="C545" s="327" t="s">
        <v>2909</v>
      </c>
      <c r="E545" s="327"/>
    </row>
    <row r="546" spans="1:5" x14ac:dyDescent="0.2">
      <c r="A546" s="55" t="s">
        <v>2775</v>
      </c>
      <c r="B546" s="341" t="s">
        <v>2910</v>
      </c>
      <c r="C546" s="327" t="s">
        <v>2911</v>
      </c>
      <c r="E546" s="327"/>
    </row>
    <row r="547" spans="1:5" x14ac:dyDescent="0.2">
      <c r="A547" s="55" t="s">
        <v>2777</v>
      </c>
      <c r="B547" s="341" t="s">
        <v>2912</v>
      </c>
      <c r="C547" s="327" t="s">
        <v>2913</v>
      </c>
      <c r="E547" s="327"/>
    </row>
    <row r="548" spans="1:5" x14ac:dyDescent="0.2">
      <c r="A548" s="55" t="s">
        <v>2782</v>
      </c>
      <c r="B548" s="325" t="s">
        <v>2914</v>
      </c>
      <c r="C548" s="54" t="s">
        <v>2915</v>
      </c>
      <c r="E548" s="54"/>
    </row>
    <row r="549" spans="1:5" ht="15" x14ac:dyDescent="0.2">
      <c r="A549" s="331" t="s">
        <v>2783</v>
      </c>
      <c r="B549" s="342" t="s">
        <v>2916</v>
      </c>
      <c r="C549" s="334" t="s">
        <v>2917</v>
      </c>
      <c r="E549" s="334"/>
    </row>
    <row r="550" spans="1:5" x14ac:dyDescent="0.2">
      <c r="A550" s="55" t="s">
        <v>2789</v>
      </c>
      <c r="B550" s="325" t="s">
        <v>2918</v>
      </c>
      <c r="C550" s="54" t="s">
        <v>2919</v>
      </c>
      <c r="E550" s="54"/>
    </row>
    <row r="551" spans="1:5" ht="15" x14ac:dyDescent="0.2">
      <c r="A551" s="55" t="s">
        <v>2791</v>
      </c>
      <c r="B551" s="343" t="s">
        <v>2920</v>
      </c>
      <c r="C551" s="54" t="s">
        <v>2921</v>
      </c>
      <c r="E551" s="54"/>
    </row>
    <row r="552" spans="1:5" ht="15" x14ac:dyDescent="0.2">
      <c r="A552" s="55" t="s">
        <v>2793</v>
      </c>
      <c r="B552" s="325" t="s">
        <v>2922</v>
      </c>
      <c r="C552" s="344" t="s">
        <v>2923</v>
      </c>
      <c r="E552" s="344"/>
    </row>
    <row r="553" spans="1:5" x14ac:dyDescent="0.2">
      <c r="A553" s="55" t="s">
        <v>2795</v>
      </c>
      <c r="B553" s="325" t="s">
        <v>2924</v>
      </c>
      <c r="C553" s="54" t="s">
        <v>2957</v>
      </c>
      <c r="E553" s="54"/>
    </row>
    <row r="554" spans="1:5" x14ac:dyDescent="0.2">
      <c r="A554" s="55" t="s">
        <v>2797</v>
      </c>
      <c r="B554" s="325" t="s">
        <v>2956</v>
      </c>
      <c r="C554" s="54" t="s">
        <v>2925</v>
      </c>
      <c r="E554" s="54"/>
    </row>
    <row r="555" spans="1:5" x14ac:dyDescent="0.2">
      <c r="A555" s="55" t="s">
        <v>2799</v>
      </c>
      <c r="B555" s="325" t="s">
        <v>2926</v>
      </c>
      <c r="C555" s="54" t="s">
        <v>2927</v>
      </c>
      <c r="E555" s="54"/>
    </row>
    <row r="556" spans="1:5" ht="15" x14ac:dyDescent="0.2">
      <c r="A556" s="55" t="s">
        <v>3012</v>
      </c>
      <c r="B556" s="68" t="s">
        <v>2985</v>
      </c>
      <c r="C556" s="66" t="s">
        <v>3013</v>
      </c>
      <c r="E556" s="66"/>
    </row>
    <row r="557" spans="1:5" ht="15" x14ac:dyDescent="0.2">
      <c r="A557" s="331" t="s">
        <v>2801</v>
      </c>
      <c r="B557" s="342" t="s">
        <v>2928</v>
      </c>
      <c r="C557" s="334" t="s">
        <v>2929</v>
      </c>
      <c r="E557" s="334"/>
    </row>
    <row r="558" spans="1:5" x14ac:dyDescent="0.2">
      <c r="A558" s="311" t="s">
        <v>2803</v>
      </c>
      <c r="B558" s="345" t="s">
        <v>2930</v>
      </c>
      <c r="C558" s="340" t="s">
        <v>2931</v>
      </c>
      <c r="E558" s="340"/>
    </row>
    <row r="559" spans="1:5" x14ac:dyDescent="0.2">
      <c r="A559" s="46" t="s">
        <v>2805</v>
      </c>
      <c r="B559" s="332" t="s">
        <v>2932</v>
      </c>
      <c r="C559" s="327" t="s">
        <v>2933</v>
      </c>
      <c r="E559" s="327"/>
    </row>
    <row r="560" spans="1:5" x14ac:dyDescent="0.2">
      <c r="A560" s="55" t="s">
        <v>2807</v>
      </c>
      <c r="B560" s="332" t="s">
        <v>2934</v>
      </c>
      <c r="C560" s="327" t="s">
        <v>2935</v>
      </c>
      <c r="E560" s="327"/>
    </row>
    <row r="561" spans="1:5" x14ac:dyDescent="0.2">
      <c r="A561" s="55" t="s">
        <v>2809</v>
      </c>
      <c r="B561" s="325" t="s">
        <v>2953</v>
      </c>
      <c r="C561" s="54" t="s">
        <v>2936</v>
      </c>
      <c r="E561" s="54"/>
    </row>
    <row r="562" spans="1:5" x14ac:dyDescent="0.2">
      <c r="A562" s="55" t="s">
        <v>2756</v>
      </c>
      <c r="B562" s="325" t="s">
        <v>2962</v>
      </c>
      <c r="C562" s="54" t="s">
        <v>2963</v>
      </c>
      <c r="E562" s="54"/>
    </row>
    <row r="563" spans="1:5" x14ac:dyDescent="0.2">
      <c r="A563" s="55" t="s">
        <v>2757</v>
      </c>
      <c r="B563" s="325" t="s">
        <v>2964</v>
      </c>
      <c r="C563" s="54" t="s">
        <v>2965</v>
      </c>
      <c r="E563" s="54"/>
    </row>
    <row r="564" spans="1:5" x14ac:dyDescent="0.2">
      <c r="A564" s="55" t="s">
        <v>2758</v>
      </c>
      <c r="B564" s="325" t="s">
        <v>2966</v>
      </c>
      <c r="C564" s="54" t="s">
        <v>2967</v>
      </c>
      <c r="E564" s="54"/>
    </row>
    <row r="565" spans="1:5" x14ac:dyDescent="0.2">
      <c r="A565" s="55" t="s">
        <v>2759</v>
      </c>
      <c r="B565" s="325" t="s">
        <v>2968</v>
      </c>
      <c r="C565" s="54" t="s">
        <v>2969</v>
      </c>
      <c r="E565" s="54"/>
    </row>
    <row r="566" spans="1:5" ht="18" customHeight="1" x14ac:dyDescent="0.2">
      <c r="A566" s="55" t="s">
        <v>2778</v>
      </c>
      <c r="B566" s="325" t="s">
        <v>2970</v>
      </c>
      <c r="C566" s="54" t="s">
        <v>2971</v>
      </c>
      <c r="E566" s="54"/>
    </row>
    <row r="567" spans="1:5" ht="18" customHeight="1" x14ac:dyDescent="0.2">
      <c r="A567" s="55" t="s">
        <v>2779</v>
      </c>
      <c r="B567" s="325" t="s">
        <v>2972</v>
      </c>
      <c r="C567" s="54" t="s">
        <v>2973</v>
      </c>
      <c r="E567" s="54"/>
    </row>
    <row r="568" spans="1:5" ht="18" customHeight="1" x14ac:dyDescent="0.2">
      <c r="A568" s="55" t="s">
        <v>2780</v>
      </c>
      <c r="B568" s="325" t="s">
        <v>2974</v>
      </c>
      <c r="C568" s="54" t="s">
        <v>2975</v>
      </c>
      <c r="E568" s="54"/>
    </row>
    <row r="569" spans="1:5" x14ac:dyDescent="0.2">
      <c r="A569" s="55" t="s">
        <v>2784</v>
      </c>
      <c r="B569" s="325" t="s">
        <v>2976</v>
      </c>
      <c r="C569" s="54" t="s">
        <v>2977</v>
      </c>
      <c r="E569" s="54"/>
    </row>
    <row r="570" spans="1:5" x14ac:dyDescent="0.2">
      <c r="A570" s="55" t="s">
        <v>2785</v>
      </c>
      <c r="B570" s="325" t="s">
        <v>2978</v>
      </c>
      <c r="C570" s="54" t="s">
        <v>2979</v>
      </c>
      <c r="E570" s="54"/>
    </row>
    <row r="571" spans="1:5" x14ac:dyDescent="0.2">
      <c r="A571" s="55" t="s">
        <v>2786</v>
      </c>
      <c r="B571" s="325" t="s">
        <v>2980</v>
      </c>
      <c r="C571" s="54" t="s">
        <v>2981</v>
      </c>
      <c r="E571" s="54"/>
    </row>
    <row r="572" spans="1:5" x14ac:dyDescent="0.2">
      <c r="A572" s="55" t="s">
        <v>2787</v>
      </c>
      <c r="B572" s="325" t="s">
        <v>2982</v>
      </c>
      <c r="C572" s="54" t="s">
        <v>2983</v>
      </c>
      <c r="E572" s="54"/>
    </row>
    <row r="573" spans="1:5" ht="72" x14ac:dyDescent="0.2">
      <c r="A573" s="322" t="s">
        <v>2937</v>
      </c>
      <c r="B573" s="332" t="s">
        <v>2938</v>
      </c>
      <c r="C573" s="327" t="s">
        <v>2939</v>
      </c>
      <c r="E573" s="327"/>
    </row>
    <row r="574" spans="1:5" x14ac:dyDescent="0.2">
      <c r="A574" s="54" t="s">
        <v>2940</v>
      </c>
      <c r="B574" s="54" t="s">
        <v>2940</v>
      </c>
      <c r="C574" s="54" t="s">
        <v>2679</v>
      </c>
      <c r="E574" s="54"/>
    </row>
    <row r="575" spans="1:5" x14ac:dyDescent="0.2">
      <c r="A575" s="54" t="s">
        <v>2680</v>
      </c>
      <c r="B575" s="54" t="s">
        <v>2941</v>
      </c>
      <c r="C575" s="54" t="s">
        <v>2944</v>
      </c>
      <c r="E575" s="54"/>
    </row>
    <row r="576" spans="1:5" x14ac:dyDescent="0.2">
      <c r="A576" s="54" t="s">
        <v>2681</v>
      </c>
      <c r="B576" s="54" t="s">
        <v>2942</v>
      </c>
      <c r="C576" s="54" t="s">
        <v>2945</v>
      </c>
      <c r="E576" s="54"/>
    </row>
    <row r="577" spans="1:5" x14ac:dyDescent="0.2">
      <c r="A577" s="54" t="s">
        <v>2682</v>
      </c>
      <c r="B577" s="54" t="s">
        <v>2943</v>
      </c>
      <c r="C577" s="54" t="s">
        <v>2946</v>
      </c>
      <c r="E577" s="54"/>
    </row>
    <row r="578" spans="1:5" x14ac:dyDescent="0.2">
      <c r="A578" s="54" t="s">
        <v>2991</v>
      </c>
      <c r="B578" s="54" t="s">
        <v>2994</v>
      </c>
      <c r="C578" t="s">
        <v>2997</v>
      </c>
    </row>
    <row r="579" spans="1:5" x14ac:dyDescent="0.2">
      <c r="A579" s="54" t="s">
        <v>2992</v>
      </c>
      <c r="B579" s="54" t="s">
        <v>2995</v>
      </c>
      <c r="C579" t="s">
        <v>2998</v>
      </c>
    </row>
    <row r="580" spans="1:5" x14ac:dyDescent="0.2">
      <c r="A580" s="54" t="s">
        <v>2993</v>
      </c>
      <c r="B580" s="54" t="s">
        <v>2996</v>
      </c>
      <c r="C580" t="s">
        <v>2999</v>
      </c>
    </row>
    <row r="581" spans="1:5" x14ac:dyDescent="0.2">
      <c r="A581" s="54" t="s">
        <v>3014</v>
      </c>
      <c r="B581" s="54" t="s">
        <v>3015</v>
      </c>
      <c r="C581" s="54" t="s">
        <v>3016</v>
      </c>
      <c r="E581" s="54"/>
    </row>
  </sheetData>
  <sheetProtection password="F0A6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O262"/>
  <sheetViews>
    <sheetView topLeftCell="A181" workbookViewId="0">
      <selection activeCell="I42" sqref="I42"/>
    </sheetView>
  </sheetViews>
  <sheetFormatPr defaultRowHeight="12.75" x14ac:dyDescent="0.2"/>
  <cols>
    <col min="1" max="1" width="10.5703125" customWidth="1"/>
    <col min="4" max="4" width="39.85546875" customWidth="1"/>
    <col min="5" max="5" width="5.85546875" customWidth="1"/>
  </cols>
  <sheetData>
    <row r="1" spans="1:15" ht="20.25" customHeight="1" x14ac:dyDescent="0.2">
      <c r="A1" s="2" t="s">
        <v>3293</v>
      </c>
      <c r="B1" s="2"/>
      <c r="C1" s="2"/>
      <c r="D1" s="2" t="s">
        <v>3295</v>
      </c>
      <c r="E1" s="2"/>
      <c r="F1" s="472" t="s">
        <v>3294</v>
      </c>
      <c r="G1" s="472"/>
      <c r="H1" s="472"/>
      <c r="I1" s="472"/>
      <c r="J1" s="472"/>
      <c r="K1" s="472"/>
      <c r="L1" s="472"/>
      <c r="M1" s="472"/>
      <c r="N1" s="472"/>
      <c r="O1" s="472"/>
    </row>
    <row r="2" spans="1:15" x14ac:dyDescent="0.2">
      <c r="A2" t="s">
        <v>3029</v>
      </c>
      <c r="D2" t="s">
        <v>463</v>
      </c>
      <c r="F2" t="s">
        <v>53</v>
      </c>
      <c r="G2" t="s">
        <v>627</v>
      </c>
      <c r="H2" t="s">
        <v>462</v>
      </c>
      <c r="I2" t="s">
        <v>510</v>
      </c>
    </row>
    <row r="3" spans="1:15" x14ac:dyDescent="0.2">
      <c r="A3" t="s">
        <v>3030</v>
      </c>
      <c r="D3" t="s">
        <v>414</v>
      </c>
      <c r="F3" t="s">
        <v>56</v>
      </c>
    </row>
    <row r="4" spans="1:15" x14ac:dyDescent="0.2">
      <c r="A4" t="s">
        <v>3031</v>
      </c>
      <c r="D4" t="s">
        <v>409</v>
      </c>
      <c r="F4" t="s">
        <v>56</v>
      </c>
    </row>
    <row r="5" spans="1:15" x14ac:dyDescent="0.2">
      <c r="A5" t="s">
        <v>3032</v>
      </c>
      <c r="D5" t="s">
        <v>513</v>
      </c>
      <c r="F5" t="s">
        <v>56</v>
      </c>
    </row>
    <row r="6" spans="1:15" x14ac:dyDescent="0.2">
      <c r="A6" t="s">
        <v>3033</v>
      </c>
      <c r="D6" t="s">
        <v>410</v>
      </c>
      <c r="F6" t="s">
        <v>56</v>
      </c>
    </row>
    <row r="7" spans="1:15" x14ac:dyDescent="0.2">
      <c r="A7" t="s">
        <v>3034</v>
      </c>
      <c r="D7" t="s">
        <v>491</v>
      </c>
      <c r="F7" t="s">
        <v>56</v>
      </c>
    </row>
    <row r="8" spans="1:15" x14ac:dyDescent="0.2">
      <c r="A8" t="s">
        <v>3035</v>
      </c>
      <c r="D8" t="s">
        <v>484</v>
      </c>
      <c r="F8" t="s">
        <v>627</v>
      </c>
      <c r="G8" t="s">
        <v>462</v>
      </c>
      <c r="H8" t="s">
        <v>510</v>
      </c>
    </row>
    <row r="9" spans="1:15" x14ac:dyDescent="0.2">
      <c r="A9" t="s">
        <v>3036</v>
      </c>
      <c r="D9" t="s">
        <v>486</v>
      </c>
      <c r="F9" t="s">
        <v>1769</v>
      </c>
      <c r="G9" t="s">
        <v>408</v>
      </c>
      <c r="H9" t="s">
        <v>491</v>
      </c>
      <c r="I9" t="s">
        <v>492</v>
      </c>
      <c r="J9" t="s">
        <v>410</v>
      </c>
      <c r="K9" t="s">
        <v>652</v>
      </c>
    </row>
    <row r="10" spans="1:15" x14ac:dyDescent="0.2">
      <c r="A10" t="s">
        <v>3037</v>
      </c>
      <c r="D10" t="s">
        <v>486</v>
      </c>
      <c r="F10" t="s">
        <v>56</v>
      </c>
    </row>
    <row r="11" spans="1:15" x14ac:dyDescent="0.2">
      <c r="A11" t="s">
        <v>3038</v>
      </c>
      <c r="D11" t="s">
        <v>413</v>
      </c>
      <c r="F11" t="s">
        <v>56</v>
      </c>
    </row>
    <row r="12" spans="1:15" x14ac:dyDescent="0.2">
      <c r="A12" t="s">
        <v>3039</v>
      </c>
      <c r="D12" t="s">
        <v>413</v>
      </c>
      <c r="F12" t="s">
        <v>1988</v>
      </c>
      <c r="G12" t="s">
        <v>1986</v>
      </c>
      <c r="H12" t="s">
        <v>1985</v>
      </c>
      <c r="I12" t="s">
        <v>1987</v>
      </c>
    </row>
    <row r="13" spans="1:15" x14ac:dyDescent="0.2">
      <c r="A13" t="s">
        <v>3040</v>
      </c>
      <c r="D13" t="s">
        <v>413</v>
      </c>
      <c r="F13" t="s">
        <v>2001</v>
      </c>
      <c r="G13" t="s">
        <v>1996</v>
      </c>
      <c r="H13" t="s">
        <v>542</v>
      </c>
      <c r="I13" t="s">
        <v>1997</v>
      </c>
      <c r="J13" t="s">
        <v>1998</v>
      </c>
      <c r="K13" t="s">
        <v>1999</v>
      </c>
      <c r="L13" t="s">
        <v>543</v>
      </c>
      <c r="M13" t="s">
        <v>544</v>
      </c>
      <c r="N13" t="s">
        <v>2000</v>
      </c>
      <c r="O13" t="s">
        <v>530</v>
      </c>
    </row>
    <row r="14" spans="1:15" x14ac:dyDescent="0.2">
      <c r="A14" t="s">
        <v>3041</v>
      </c>
      <c r="D14" t="s">
        <v>413</v>
      </c>
      <c r="F14" t="s">
        <v>785</v>
      </c>
      <c r="G14" t="s">
        <v>784</v>
      </c>
    </row>
    <row r="15" spans="1:15" x14ac:dyDescent="0.2">
      <c r="A15" t="s">
        <v>3042</v>
      </c>
      <c r="D15" t="s">
        <v>413</v>
      </c>
      <c r="F15" t="s">
        <v>56</v>
      </c>
    </row>
    <row r="16" spans="1:15" x14ac:dyDescent="0.2">
      <c r="A16" t="s">
        <v>3043</v>
      </c>
      <c r="D16" t="s">
        <v>413</v>
      </c>
      <c r="F16" t="s">
        <v>1656</v>
      </c>
      <c r="G16" t="s">
        <v>1657</v>
      </c>
    </row>
    <row r="17" spans="1:10" x14ac:dyDescent="0.2">
      <c r="A17" t="s">
        <v>3044</v>
      </c>
      <c r="D17" t="s">
        <v>413</v>
      </c>
      <c r="F17" t="s">
        <v>502</v>
      </c>
      <c r="G17" t="s">
        <v>503</v>
      </c>
      <c r="H17" t="s">
        <v>668</v>
      </c>
    </row>
    <row r="18" spans="1:10" x14ac:dyDescent="0.2">
      <c r="A18" t="s">
        <v>3045</v>
      </c>
      <c r="D18" t="s">
        <v>413</v>
      </c>
      <c r="F18" t="s">
        <v>56</v>
      </c>
    </row>
    <row r="19" spans="1:10" x14ac:dyDescent="0.2">
      <c r="A19" t="s">
        <v>3046</v>
      </c>
      <c r="D19" t="s">
        <v>669</v>
      </c>
      <c r="F19" t="s">
        <v>56</v>
      </c>
    </row>
    <row r="20" spans="1:10" x14ac:dyDescent="0.2">
      <c r="A20" t="s">
        <v>3047</v>
      </c>
      <c r="D20" t="s">
        <v>414</v>
      </c>
      <c r="F20" t="s">
        <v>56</v>
      </c>
    </row>
    <row r="21" spans="1:10" x14ac:dyDescent="0.2">
      <c r="A21" t="s">
        <v>3048</v>
      </c>
      <c r="D21" t="s">
        <v>414</v>
      </c>
      <c r="F21" t="s">
        <v>2940</v>
      </c>
      <c r="G21" t="s">
        <v>2680</v>
      </c>
      <c r="H21" t="s">
        <v>2681</v>
      </c>
      <c r="I21" t="s">
        <v>2682</v>
      </c>
      <c r="J21" t="s">
        <v>419</v>
      </c>
    </row>
    <row r="22" spans="1:10" x14ac:dyDescent="0.2">
      <c r="A22" t="s">
        <v>3049</v>
      </c>
      <c r="D22" t="s">
        <v>414</v>
      </c>
      <c r="F22" t="s">
        <v>56</v>
      </c>
    </row>
    <row r="23" spans="1:10" x14ac:dyDescent="0.2">
      <c r="A23" t="s">
        <v>3050</v>
      </c>
      <c r="D23" t="s">
        <v>409</v>
      </c>
      <c r="F23" t="s">
        <v>56</v>
      </c>
    </row>
    <row r="24" spans="1:10" x14ac:dyDescent="0.2">
      <c r="A24" t="s">
        <v>3051</v>
      </c>
      <c r="D24" t="s">
        <v>409</v>
      </c>
      <c r="F24" t="s">
        <v>2940</v>
      </c>
      <c r="G24" t="s">
        <v>2680</v>
      </c>
      <c r="H24" t="s">
        <v>2681</v>
      </c>
      <c r="I24" t="s">
        <v>2682</v>
      </c>
      <c r="J24" t="s">
        <v>419</v>
      </c>
    </row>
    <row r="25" spans="1:10" x14ac:dyDescent="0.2">
      <c r="A25" t="s">
        <v>3052</v>
      </c>
      <c r="D25" t="s">
        <v>409</v>
      </c>
      <c r="F25" t="s">
        <v>56</v>
      </c>
    </row>
    <row r="26" spans="1:10" x14ac:dyDescent="0.2">
      <c r="A26" t="s">
        <v>3053</v>
      </c>
      <c r="D26" t="s">
        <v>2708</v>
      </c>
      <c r="F26" t="s">
        <v>56</v>
      </c>
    </row>
    <row r="27" spans="1:10" x14ac:dyDescent="0.2">
      <c r="A27" t="s">
        <v>3054</v>
      </c>
      <c r="D27" t="s">
        <v>2708</v>
      </c>
      <c r="F27" t="s">
        <v>2940</v>
      </c>
      <c r="G27" t="s">
        <v>2680</v>
      </c>
      <c r="H27" t="s">
        <v>2681</v>
      </c>
      <c r="I27" t="s">
        <v>2682</v>
      </c>
      <c r="J27" t="s">
        <v>419</v>
      </c>
    </row>
    <row r="28" spans="1:10" x14ac:dyDescent="0.2">
      <c r="A28" t="s">
        <v>3055</v>
      </c>
      <c r="D28" t="s">
        <v>486</v>
      </c>
      <c r="F28" t="s">
        <v>56</v>
      </c>
    </row>
    <row r="29" spans="1:10" x14ac:dyDescent="0.2">
      <c r="A29" t="s">
        <v>3056</v>
      </c>
      <c r="D29" t="s">
        <v>486</v>
      </c>
      <c r="F29" t="s">
        <v>2726</v>
      </c>
      <c r="G29" t="s">
        <v>2727</v>
      </c>
    </row>
    <row r="30" spans="1:10" x14ac:dyDescent="0.2">
      <c r="A30" t="s">
        <v>3057</v>
      </c>
      <c r="D30" t="s">
        <v>486</v>
      </c>
      <c r="F30" t="s">
        <v>56</v>
      </c>
    </row>
    <row r="31" spans="1:10" x14ac:dyDescent="0.2">
      <c r="A31" t="s">
        <v>3058</v>
      </c>
      <c r="D31" t="s">
        <v>2745</v>
      </c>
      <c r="F31" t="s">
        <v>56</v>
      </c>
    </row>
    <row r="32" spans="1:10" x14ac:dyDescent="0.2">
      <c r="A32" t="s">
        <v>3059</v>
      </c>
      <c r="D32" t="s">
        <v>2750</v>
      </c>
      <c r="F32" t="s">
        <v>56</v>
      </c>
    </row>
    <row r="33" spans="1:11" x14ac:dyDescent="0.2">
      <c r="A33" t="s">
        <v>3060</v>
      </c>
      <c r="D33" t="s">
        <v>2750</v>
      </c>
      <c r="F33" t="s">
        <v>2756</v>
      </c>
      <c r="G33" t="s">
        <v>2757</v>
      </c>
      <c r="H33" t="s">
        <v>2758</v>
      </c>
      <c r="I33" t="s">
        <v>2759</v>
      </c>
    </row>
    <row r="34" spans="1:11" x14ac:dyDescent="0.2">
      <c r="A34" t="s">
        <v>3061</v>
      </c>
      <c r="D34" t="s">
        <v>2750</v>
      </c>
      <c r="F34" t="s">
        <v>56</v>
      </c>
    </row>
    <row r="35" spans="1:11" x14ac:dyDescent="0.2">
      <c r="A35" t="s">
        <v>3065</v>
      </c>
      <c r="D35" t="s">
        <v>2750</v>
      </c>
      <c r="F35" t="s">
        <v>2778</v>
      </c>
      <c r="G35" t="s">
        <v>2779</v>
      </c>
      <c r="H35" t="s">
        <v>2780</v>
      </c>
    </row>
    <row r="36" spans="1:11" x14ac:dyDescent="0.2">
      <c r="A36" t="s">
        <v>3066</v>
      </c>
      <c r="D36" t="s">
        <v>2783</v>
      </c>
      <c r="F36" t="s">
        <v>2784</v>
      </c>
      <c r="G36" t="s">
        <v>2785</v>
      </c>
      <c r="H36" t="s">
        <v>2786</v>
      </c>
      <c r="I36" t="s">
        <v>2787</v>
      </c>
    </row>
    <row r="37" spans="1:11" x14ac:dyDescent="0.2">
      <c r="A37" t="s">
        <v>3067</v>
      </c>
      <c r="D37" t="s">
        <v>2783</v>
      </c>
      <c r="F37" t="s">
        <v>56</v>
      </c>
    </row>
    <row r="38" spans="1:11" x14ac:dyDescent="0.2">
      <c r="A38" t="s">
        <v>3068</v>
      </c>
      <c r="D38" t="s">
        <v>2801</v>
      </c>
      <c r="F38" t="s">
        <v>56</v>
      </c>
    </row>
    <row r="39" spans="1:11" x14ac:dyDescent="0.2">
      <c r="A39" t="s">
        <v>3069</v>
      </c>
      <c r="D39" t="s">
        <v>463</v>
      </c>
      <c r="F39" t="s">
        <v>53</v>
      </c>
      <c r="G39" t="s">
        <v>627</v>
      </c>
      <c r="H39" t="s">
        <v>462</v>
      </c>
      <c r="I39" t="s">
        <v>510</v>
      </c>
    </row>
    <row r="40" spans="1:11" x14ac:dyDescent="0.2">
      <c r="A40" t="s">
        <v>3070</v>
      </c>
      <c r="D40" t="s">
        <v>414</v>
      </c>
      <c r="F40" t="s">
        <v>56</v>
      </c>
    </row>
    <row r="41" spans="1:11" x14ac:dyDescent="0.2">
      <c r="A41" t="s">
        <v>3071</v>
      </c>
      <c r="D41" t="s">
        <v>409</v>
      </c>
      <c r="F41" t="s">
        <v>56</v>
      </c>
    </row>
    <row r="42" spans="1:11" x14ac:dyDescent="0.2">
      <c r="A42" t="s">
        <v>3072</v>
      </c>
      <c r="D42" t="s">
        <v>513</v>
      </c>
      <c r="F42" t="s">
        <v>56</v>
      </c>
    </row>
    <row r="43" spans="1:11" x14ac:dyDescent="0.2">
      <c r="A43" t="s">
        <v>3073</v>
      </c>
      <c r="D43" t="s">
        <v>513</v>
      </c>
      <c r="F43" t="s">
        <v>53</v>
      </c>
      <c r="G43" t="s">
        <v>627</v>
      </c>
      <c r="H43" t="s">
        <v>462</v>
      </c>
      <c r="I43" t="s">
        <v>510</v>
      </c>
    </row>
    <row r="44" spans="1:11" x14ac:dyDescent="0.2">
      <c r="A44" t="s">
        <v>3074</v>
      </c>
      <c r="D44" t="s">
        <v>410</v>
      </c>
      <c r="F44" t="s">
        <v>56</v>
      </c>
    </row>
    <row r="45" spans="1:11" x14ac:dyDescent="0.2">
      <c r="A45" t="s">
        <v>3075</v>
      </c>
      <c r="D45" t="s">
        <v>491</v>
      </c>
      <c r="F45" t="s">
        <v>56</v>
      </c>
    </row>
    <row r="46" spans="1:11" x14ac:dyDescent="0.2">
      <c r="A46" t="s">
        <v>3076</v>
      </c>
      <c r="D46" t="s">
        <v>486</v>
      </c>
      <c r="F46" t="s">
        <v>1769</v>
      </c>
      <c r="G46" t="s">
        <v>408</v>
      </c>
      <c r="H46" t="s">
        <v>491</v>
      </c>
      <c r="I46" t="s">
        <v>492</v>
      </c>
      <c r="J46" t="s">
        <v>410</v>
      </c>
      <c r="K46" t="s">
        <v>652</v>
      </c>
    </row>
    <row r="47" spans="1:11" x14ac:dyDescent="0.2">
      <c r="A47" t="s">
        <v>3077</v>
      </c>
      <c r="D47" t="s">
        <v>486</v>
      </c>
      <c r="F47" t="s">
        <v>56</v>
      </c>
    </row>
    <row r="48" spans="1:11" x14ac:dyDescent="0.2">
      <c r="A48" t="s">
        <v>3078</v>
      </c>
      <c r="D48" t="s">
        <v>413</v>
      </c>
      <c r="F48" t="s">
        <v>56</v>
      </c>
    </row>
    <row r="49" spans="1:15" x14ac:dyDescent="0.2">
      <c r="A49" t="s">
        <v>3079</v>
      </c>
      <c r="D49" t="s">
        <v>413</v>
      </c>
      <c r="F49" t="s">
        <v>1988</v>
      </c>
      <c r="G49" t="s">
        <v>1986</v>
      </c>
      <c r="H49" t="s">
        <v>1985</v>
      </c>
      <c r="I49" t="s">
        <v>1987</v>
      </c>
    </row>
    <row r="50" spans="1:15" x14ac:dyDescent="0.2">
      <c r="A50" t="s">
        <v>3080</v>
      </c>
      <c r="D50" t="s">
        <v>413</v>
      </c>
      <c r="F50" t="s">
        <v>2001</v>
      </c>
      <c r="G50" t="s">
        <v>1996</v>
      </c>
      <c r="H50" t="s">
        <v>542</v>
      </c>
      <c r="I50" t="s">
        <v>1997</v>
      </c>
      <c r="J50" t="s">
        <v>1998</v>
      </c>
      <c r="K50" t="s">
        <v>1999</v>
      </c>
      <c r="L50" t="s">
        <v>543</v>
      </c>
      <c r="M50" t="s">
        <v>544</v>
      </c>
      <c r="N50" t="s">
        <v>2000</v>
      </c>
      <c r="O50" t="s">
        <v>530</v>
      </c>
    </row>
    <row r="51" spans="1:15" x14ac:dyDescent="0.2">
      <c r="A51" t="s">
        <v>3081</v>
      </c>
      <c r="D51" t="s">
        <v>413</v>
      </c>
      <c r="F51" t="s">
        <v>785</v>
      </c>
      <c r="G51" t="s">
        <v>784</v>
      </c>
    </row>
    <row r="52" spans="1:15" x14ac:dyDescent="0.2">
      <c r="A52" t="s">
        <v>3082</v>
      </c>
      <c r="D52" t="s">
        <v>413</v>
      </c>
      <c r="F52" t="s">
        <v>56</v>
      </c>
    </row>
    <row r="53" spans="1:15" x14ac:dyDescent="0.2">
      <c r="A53" t="s">
        <v>3083</v>
      </c>
      <c r="D53" t="s">
        <v>413</v>
      </c>
      <c r="F53" t="s">
        <v>1656</v>
      </c>
      <c r="G53" t="s">
        <v>1657</v>
      </c>
    </row>
    <row r="54" spans="1:15" x14ac:dyDescent="0.2">
      <c r="A54" t="s">
        <v>3084</v>
      </c>
      <c r="D54" t="s">
        <v>413</v>
      </c>
      <c r="F54" t="s">
        <v>502</v>
      </c>
      <c r="G54" t="s">
        <v>503</v>
      </c>
      <c r="H54" t="s">
        <v>668</v>
      </c>
    </row>
    <row r="55" spans="1:15" x14ac:dyDescent="0.2">
      <c r="A55" t="s">
        <v>3085</v>
      </c>
      <c r="D55" t="s">
        <v>669</v>
      </c>
      <c r="F55" t="s">
        <v>56</v>
      </c>
    </row>
    <row r="56" spans="1:15" x14ac:dyDescent="0.2">
      <c r="A56" t="s">
        <v>3086</v>
      </c>
      <c r="D56" t="s">
        <v>414</v>
      </c>
      <c r="F56" t="s">
        <v>56</v>
      </c>
    </row>
    <row r="57" spans="1:15" x14ac:dyDescent="0.2">
      <c r="A57" t="s">
        <v>3087</v>
      </c>
      <c r="D57" t="s">
        <v>414</v>
      </c>
      <c r="F57" t="s">
        <v>2940</v>
      </c>
      <c r="G57" t="s">
        <v>2680</v>
      </c>
      <c r="H57" t="s">
        <v>2681</v>
      </c>
      <c r="I57" t="s">
        <v>2682</v>
      </c>
      <c r="J57" t="s">
        <v>419</v>
      </c>
    </row>
    <row r="58" spans="1:15" x14ac:dyDescent="0.2">
      <c r="A58" t="s">
        <v>3088</v>
      </c>
      <c r="D58" t="s">
        <v>409</v>
      </c>
      <c r="F58" t="s">
        <v>56</v>
      </c>
    </row>
    <row r="59" spans="1:15" x14ac:dyDescent="0.2">
      <c r="A59" t="s">
        <v>3089</v>
      </c>
      <c r="D59" t="s">
        <v>409</v>
      </c>
      <c r="F59" t="s">
        <v>2940</v>
      </c>
      <c r="G59" t="s">
        <v>2680</v>
      </c>
      <c r="H59" t="s">
        <v>2681</v>
      </c>
      <c r="I59" t="s">
        <v>2682</v>
      </c>
      <c r="J59" t="s">
        <v>419</v>
      </c>
    </row>
    <row r="60" spans="1:15" x14ac:dyDescent="0.2">
      <c r="A60" t="s">
        <v>3090</v>
      </c>
      <c r="D60" t="s">
        <v>409</v>
      </c>
      <c r="F60" t="s">
        <v>56</v>
      </c>
    </row>
    <row r="61" spans="1:15" x14ac:dyDescent="0.2">
      <c r="A61" t="s">
        <v>3091</v>
      </c>
      <c r="D61" t="s">
        <v>2708</v>
      </c>
      <c r="F61" t="s">
        <v>56</v>
      </c>
    </row>
    <row r="62" spans="1:15" x14ac:dyDescent="0.2">
      <c r="A62" t="s">
        <v>3092</v>
      </c>
      <c r="D62" t="s">
        <v>2708</v>
      </c>
      <c r="F62" t="s">
        <v>2940</v>
      </c>
      <c r="G62" t="s">
        <v>2680</v>
      </c>
      <c r="H62" t="s">
        <v>2681</v>
      </c>
      <c r="I62" t="s">
        <v>2682</v>
      </c>
      <c r="J62" t="s">
        <v>419</v>
      </c>
    </row>
    <row r="63" spans="1:15" x14ac:dyDescent="0.2">
      <c r="A63" t="s">
        <v>3093</v>
      </c>
      <c r="D63" t="s">
        <v>486</v>
      </c>
      <c r="F63" t="s">
        <v>56</v>
      </c>
    </row>
    <row r="64" spans="1:15" x14ac:dyDescent="0.2">
      <c r="A64" t="s">
        <v>3094</v>
      </c>
      <c r="D64" t="s">
        <v>486</v>
      </c>
      <c r="F64" t="s">
        <v>2726</v>
      </c>
      <c r="G64" t="s">
        <v>2727</v>
      </c>
    </row>
    <row r="65" spans="1:12" x14ac:dyDescent="0.2">
      <c r="A65" t="s">
        <v>3095</v>
      </c>
      <c r="D65" t="s">
        <v>486</v>
      </c>
      <c r="F65" t="s">
        <v>56</v>
      </c>
    </row>
    <row r="66" spans="1:12" x14ac:dyDescent="0.2">
      <c r="A66" t="s">
        <v>3096</v>
      </c>
      <c r="D66" t="s">
        <v>2745</v>
      </c>
      <c r="F66" t="s">
        <v>56</v>
      </c>
    </row>
    <row r="67" spans="1:12" x14ac:dyDescent="0.2">
      <c r="A67" t="s">
        <v>3097</v>
      </c>
      <c r="D67" t="s">
        <v>2750</v>
      </c>
      <c r="F67" t="s">
        <v>56</v>
      </c>
    </row>
    <row r="68" spans="1:12" x14ac:dyDescent="0.2">
      <c r="A68" t="s">
        <v>3098</v>
      </c>
      <c r="D68" t="s">
        <v>2750</v>
      </c>
      <c r="F68" t="s">
        <v>2756</v>
      </c>
      <c r="G68" t="s">
        <v>2757</v>
      </c>
      <c r="H68" t="s">
        <v>2758</v>
      </c>
      <c r="I68" t="s">
        <v>2759</v>
      </c>
    </row>
    <row r="69" spans="1:12" x14ac:dyDescent="0.2">
      <c r="A69" t="s">
        <v>3099</v>
      </c>
      <c r="D69" t="s">
        <v>2750</v>
      </c>
      <c r="F69" t="s">
        <v>56</v>
      </c>
    </row>
    <row r="70" spans="1:12" x14ac:dyDescent="0.2">
      <c r="A70" t="s">
        <v>3100</v>
      </c>
      <c r="D70" t="s">
        <v>2750</v>
      </c>
      <c r="F70" t="s">
        <v>2778</v>
      </c>
      <c r="G70" t="s">
        <v>2779</v>
      </c>
      <c r="H70" t="s">
        <v>2780</v>
      </c>
    </row>
    <row r="71" spans="1:12" x14ac:dyDescent="0.2">
      <c r="A71" t="s">
        <v>3101</v>
      </c>
      <c r="D71" t="s">
        <v>2783</v>
      </c>
      <c r="F71" t="s">
        <v>2784</v>
      </c>
      <c r="G71" t="s">
        <v>2785</v>
      </c>
      <c r="H71" t="s">
        <v>2786</v>
      </c>
      <c r="I71" t="s">
        <v>2787</v>
      </c>
    </row>
    <row r="72" spans="1:12" x14ac:dyDescent="0.2">
      <c r="A72" t="s">
        <v>3102</v>
      </c>
      <c r="D72" t="s">
        <v>2783</v>
      </c>
      <c r="F72" t="s">
        <v>56</v>
      </c>
    </row>
    <row r="73" spans="1:12" x14ac:dyDescent="0.2">
      <c r="A73" t="s">
        <v>3103</v>
      </c>
      <c r="D73" t="s">
        <v>2801</v>
      </c>
      <c r="F73" t="s">
        <v>56</v>
      </c>
    </row>
    <row r="74" spans="1:12" x14ac:dyDescent="0.2">
      <c r="A74" t="s">
        <v>3104</v>
      </c>
      <c r="D74" t="s">
        <v>463</v>
      </c>
      <c r="F74" t="s">
        <v>53</v>
      </c>
      <c r="G74" t="s">
        <v>627</v>
      </c>
      <c r="H74" t="s">
        <v>462</v>
      </c>
      <c r="I74" t="s">
        <v>510</v>
      </c>
    </row>
    <row r="75" spans="1:12" x14ac:dyDescent="0.2">
      <c r="A75" t="s">
        <v>3105</v>
      </c>
      <c r="D75" t="s">
        <v>414</v>
      </c>
      <c r="F75" t="s">
        <v>56</v>
      </c>
    </row>
    <row r="76" spans="1:12" x14ac:dyDescent="0.2">
      <c r="A76" t="s">
        <v>3106</v>
      </c>
      <c r="D76" t="s">
        <v>409</v>
      </c>
      <c r="F76" t="s">
        <v>56</v>
      </c>
    </row>
    <row r="77" spans="1:12" x14ac:dyDescent="0.2">
      <c r="A77" t="s">
        <v>3107</v>
      </c>
      <c r="D77" t="s">
        <v>513</v>
      </c>
      <c r="F77" t="s">
        <v>424</v>
      </c>
      <c r="G77" t="s">
        <v>425</v>
      </c>
    </row>
    <row r="78" spans="1:12" x14ac:dyDescent="0.2">
      <c r="A78" t="s">
        <v>3108</v>
      </c>
      <c r="D78" t="s">
        <v>513</v>
      </c>
      <c r="F78" t="s">
        <v>56</v>
      </c>
    </row>
    <row r="79" spans="1:12" x14ac:dyDescent="0.2">
      <c r="A79" t="s">
        <v>3109</v>
      </c>
      <c r="D79" t="s">
        <v>513</v>
      </c>
      <c r="F79" t="s">
        <v>53</v>
      </c>
      <c r="G79" t="s">
        <v>627</v>
      </c>
      <c r="H79" t="s">
        <v>462</v>
      </c>
      <c r="I79" t="s">
        <v>510</v>
      </c>
    </row>
    <row r="80" spans="1:12" x14ac:dyDescent="0.2">
      <c r="A80" t="s">
        <v>3110</v>
      </c>
      <c r="D80" t="s">
        <v>513</v>
      </c>
      <c r="F80" t="s">
        <v>683</v>
      </c>
      <c r="G80" t="s">
        <v>516</v>
      </c>
      <c r="H80" t="s">
        <v>517</v>
      </c>
      <c r="I80" t="s">
        <v>518</v>
      </c>
      <c r="J80" t="s">
        <v>519</v>
      </c>
      <c r="K80" t="s">
        <v>684</v>
      </c>
      <c r="L80" t="s">
        <v>674</v>
      </c>
    </row>
    <row r="81" spans="1:15" x14ac:dyDescent="0.2">
      <c r="A81" t="s">
        <v>3111</v>
      </c>
      <c r="D81" t="s">
        <v>513</v>
      </c>
      <c r="F81" t="s">
        <v>56</v>
      </c>
    </row>
    <row r="82" spans="1:15" x14ac:dyDescent="0.2">
      <c r="A82" t="s">
        <v>3112</v>
      </c>
      <c r="D82" t="s">
        <v>410</v>
      </c>
      <c r="F82" t="s">
        <v>56</v>
      </c>
    </row>
    <row r="83" spans="1:15" x14ac:dyDescent="0.2">
      <c r="A83" t="s">
        <v>3113</v>
      </c>
      <c r="D83" t="s">
        <v>491</v>
      </c>
      <c r="F83" t="s">
        <v>56</v>
      </c>
    </row>
    <row r="84" spans="1:15" x14ac:dyDescent="0.2">
      <c r="A84" t="s">
        <v>3114</v>
      </c>
      <c r="D84" t="s">
        <v>486</v>
      </c>
      <c r="F84" t="s">
        <v>1769</v>
      </c>
      <c r="G84" t="s">
        <v>408</v>
      </c>
      <c r="H84" t="s">
        <v>491</v>
      </c>
      <c r="I84" t="s">
        <v>492</v>
      </c>
      <c r="J84" t="s">
        <v>410</v>
      </c>
      <c r="K84" t="s">
        <v>652</v>
      </c>
    </row>
    <row r="85" spans="1:15" x14ac:dyDescent="0.2">
      <c r="A85" t="s">
        <v>3115</v>
      </c>
      <c r="D85" t="s">
        <v>486</v>
      </c>
      <c r="F85" t="s">
        <v>56</v>
      </c>
    </row>
    <row r="86" spans="1:15" x14ac:dyDescent="0.2">
      <c r="A86" t="s">
        <v>3116</v>
      </c>
      <c r="D86" t="s">
        <v>413</v>
      </c>
      <c r="F86" t="s">
        <v>56</v>
      </c>
    </row>
    <row r="87" spans="1:15" x14ac:dyDescent="0.2">
      <c r="A87" t="s">
        <v>3117</v>
      </c>
      <c r="D87" t="s">
        <v>413</v>
      </c>
      <c r="F87" t="s">
        <v>1988</v>
      </c>
      <c r="G87" t="s">
        <v>1986</v>
      </c>
      <c r="H87" t="s">
        <v>1985</v>
      </c>
      <c r="I87" t="s">
        <v>1987</v>
      </c>
    </row>
    <row r="88" spans="1:15" x14ac:dyDescent="0.2">
      <c r="A88" t="s">
        <v>3118</v>
      </c>
      <c r="D88" t="s">
        <v>413</v>
      </c>
      <c r="F88" t="s">
        <v>2001</v>
      </c>
      <c r="G88" t="s">
        <v>1996</v>
      </c>
      <c r="H88" t="s">
        <v>542</v>
      </c>
      <c r="I88" t="s">
        <v>1997</v>
      </c>
      <c r="J88" t="s">
        <v>1998</v>
      </c>
      <c r="K88" t="s">
        <v>1999</v>
      </c>
      <c r="L88" t="s">
        <v>543</v>
      </c>
      <c r="M88" t="s">
        <v>544</v>
      </c>
      <c r="N88" t="s">
        <v>2000</v>
      </c>
      <c r="O88" t="s">
        <v>530</v>
      </c>
    </row>
    <row r="89" spans="1:15" x14ac:dyDescent="0.2">
      <c r="A89" t="s">
        <v>3119</v>
      </c>
      <c r="D89" t="s">
        <v>413</v>
      </c>
      <c r="F89" t="s">
        <v>134</v>
      </c>
      <c r="G89" t="s">
        <v>526</v>
      </c>
      <c r="H89" t="s">
        <v>527</v>
      </c>
      <c r="I89" t="s">
        <v>528</v>
      </c>
      <c r="J89" t="s">
        <v>529</v>
      </c>
      <c r="K89" t="s">
        <v>530</v>
      </c>
    </row>
    <row r="90" spans="1:15" x14ac:dyDescent="0.2">
      <c r="A90" t="s">
        <v>3120</v>
      </c>
      <c r="D90" t="s">
        <v>413</v>
      </c>
      <c r="F90" t="s">
        <v>531</v>
      </c>
      <c r="G90" t="s">
        <v>532</v>
      </c>
      <c r="H90" t="s">
        <v>533</v>
      </c>
      <c r="I90" t="s">
        <v>534</v>
      </c>
      <c r="J90" t="s">
        <v>535</v>
      </c>
      <c r="K90" t="s">
        <v>530</v>
      </c>
    </row>
    <row r="91" spans="1:15" x14ac:dyDescent="0.2">
      <c r="A91" t="s">
        <v>3121</v>
      </c>
      <c r="D91" t="s">
        <v>413</v>
      </c>
      <c r="F91" t="s">
        <v>785</v>
      </c>
      <c r="G91" t="s">
        <v>784</v>
      </c>
    </row>
    <row r="92" spans="1:15" x14ac:dyDescent="0.2">
      <c r="A92" t="s">
        <v>3122</v>
      </c>
      <c r="D92" t="s">
        <v>413</v>
      </c>
      <c r="F92" t="s">
        <v>56</v>
      </c>
    </row>
    <row r="93" spans="1:15" x14ac:dyDescent="0.2">
      <c r="A93" t="s">
        <v>3123</v>
      </c>
      <c r="D93" t="s">
        <v>413</v>
      </c>
      <c r="F93" t="s">
        <v>1656</v>
      </c>
      <c r="G93" t="s">
        <v>1657</v>
      </c>
    </row>
    <row r="94" spans="1:15" x14ac:dyDescent="0.2">
      <c r="A94" t="s">
        <v>3124</v>
      </c>
      <c r="D94" t="s">
        <v>413</v>
      </c>
      <c r="F94" t="s">
        <v>502</v>
      </c>
      <c r="G94" t="s">
        <v>503</v>
      </c>
      <c r="H94" t="s">
        <v>668</v>
      </c>
    </row>
    <row r="95" spans="1:15" x14ac:dyDescent="0.2">
      <c r="A95" t="s">
        <v>3125</v>
      </c>
      <c r="D95" t="s">
        <v>413</v>
      </c>
      <c r="F95" t="s">
        <v>545</v>
      </c>
      <c r="G95" t="s">
        <v>546</v>
      </c>
      <c r="H95" t="s">
        <v>547</v>
      </c>
      <c r="I95" t="s">
        <v>548</v>
      </c>
    </row>
    <row r="96" spans="1:15" x14ac:dyDescent="0.2">
      <c r="A96" t="s">
        <v>3126</v>
      </c>
      <c r="D96" t="s">
        <v>413</v>
      </c>
      <c r="F96" t="s">
        <v>549</v>
      </c>
      <c r="G96" t="s">
        <v>550</v>
      </c>
      <c r="H96" t="s">
        <v>551</v>
      </c>
      <c r="I96" t="s">
        <v>552</v>
      </c>
      <c r="J96" t="s">
        <v>553</v>
      </c>
      <c r="K96" t="s">
        <v>554</v>
      </c>
      <c r="L96" t="s">
        <v>134</v>
      </c>
      <c r="M96" t="s">
        <v>526</v>
      </c>
      <c r="N96" t="s">
        <v>555</v>
      </c>
      <c r="O96" t="s">
        <v>530</v>
      </c>
    </row>
    <row r="97" spans="1:10" x14ac:dyDescent="0.2">
      <c r="A97" t="s">
        <v>3127</v>
      </c>
      <c r="D97" t="s">
        <v>669</v>
      </c>
      <c r="F97" t="s">
        <v>56</v>
      </c>
    </row>
    <row r="98" spans="1:10" x14ac:dyDescent="0.2">
      <c r="A98" t="s">
        <v>3128</v>
      </c>
      <c r="D98" t="s">
        <v>414</v>
      </c>
      <c r="F98" t="s">
        <v>56</v>
      </c>
    </row>
    <row r="99" spans="1:10" x14ac:dyDescent="0.2">
      <c r="A99" t="s">
        <v>3129</v>
      </c>
      <c r="D99" t="s">
        <v>414</v>
      </c>
      <c r="F99" t="s">
        <v>2940</v>
      </c>
      <c r="G99" t="s">
        <v>2680</v>
      </c>
      <c r="H99" t="s">
        <v>2681</v>
      </c>
      <c r="I99" t="s">
        <v>2682</v>
      </c>
      <c r="J99" t="s">
        <v>419</v>
      </c>
    </row>
    <row r="100" spans="1:10" x14ac:dyDescent="0.2">
      <c r="A100" t="s">
        <v>3130</v>
      </c>
      <c r="D100" t="s">
        <v>409</v>
      </c>
      <c r="F100" t="s">
        <v>56</v>
      </c>
    </row>
    <row r="101" spans="1:10" x14ac:dyDescent="0.2">
      <c r="A101" t="s">
        <v>3131</v>
      </c>
      <c r="D101" t="s">
        <v>409</v>
      </c>
      <c r="F101" t="s">
        <v>2940</v>
      </c>
      <c r="G101" t="s">
        <v>2680</v>
      </c>
      <c r="H101" t="s">
        <v>2681</v>
      </c>
      <c r="I101" t="s">
        <v>2682</v>
      </c>
      <c r="J101" t="s">
        <v>419</v>
      </c>
    </row>
    <row r="102" spans="1:10" x14ac:dyDescent="0.2">
      <c r="A102" t="s">
        <v>3132</v>
      </c>
      <c r="D102" t="s">
        <v>409</v>
      </c>
      <c r="F102" t="s">
        <v>56</v>
      </c>
    </row>
    <row r="103" spans="1:10" x14ac:dyDescent="0.2">
      <c r="A103" t="s">
        <v>3133</v>
      </c>
      <c r="D103" t="s">
        <v>2708</v>
      </c>
      <c r="F103" t="s">
        <v>56</v>
      </c>
    </row>
    <row r="104" spans="1:10" x14ac:dyDescent="0.2">
      <c r="A104" t="s">
        <v>3134</v>
      </c>
      <c r="D104" t="s">
        <v>2708</v>
      </c>
      <c r="F104" t="s">
        <v>2940</v>
      </c>
      <c r="G104" t="s">
        <v>2680</v>
      </c>
      <c r="H104" t="s">
        <v>2681</v>
      </c>
      <c r="I104" t="s">
        <v>2682</v>
      </c>
      <c r="J104" t="s">
        <v>419</v>
      </c>
    </row>
    <row r="105" spans="1:10" x14ac:dyDescent="0.2">
      <c r="A105" t="s">
        <v>3135</v>
      </c>
      <c r="D105" t="s">
        <v>486</v>
      </c>
      <c r="F105" t="s">
        <v>56</v>
      </c>
    </row>
    <row r="106" spans="1:10" x14ac:dyDescent="0.2">
      <c r="A106" t="s">
        <v>3136</v>
      </c>
      <c r="D106" t="s">
        <v>486</v>
      </c>
      <c r="F106" t="s">
        <v>2726</v>
      </c>
      <c r="G106" t="s">
        <v>2727</v>
      </c>
    </row>
    <row r="107" spans="1:10" x14ac:dyDescent="0.2">
      <c r="A107" t="s">
        <v>3137</v>
      </c>
      <c r="D107" t="s">
        <v>486</v>
      </c>
      <c r="F107" t="s">
        <v>56</v>
      </c>
    </row>
    <row r="108" spans="1:10" x14ac:dyDescent="0.2">
      <c r="A108" t="s">
        <v>3138</v>
      </c>
      <c r="D108" t="s">
        <v>2745</v>
      </c>
      <c r="F108" t="s">
        <v>56</v>
      </c>
    </row>
    <row r="109" spans="1:10" x14ac:dyDescent="0.2">
      <c r="A109" t="s">
        <v>3139</v>
      </c>
      <c r="D109" t="s">
        <v>2750</v>
      </c>
      <c r="F109" t="s">
        <v>56</v>
      </c>
    </row>
    <row r="110" spans="1:10" x14ac:dyDescent="0.2">
      <c r="A110" t="s">
        <v>3140</v>
      </c>
      <c r="D110" t="s">
        <v>2750</v>
      </c>
      <c r="F110" t="s">
        <v>2756</v>
      </c>
      <c r="G110" t="s">
        <v>2757</v>
      </c>
      <c r="H110" t="s">
        <v>2758</v>
      </c>
      <c r="I110" t="s">
        <v>2759</v>
      </c>
    </row>
    <row r="111" spans="1:10" x14ac:dyDescent="0.2">
      <c r="A111" t="s">
        <v>3141</v>
      </c>
      <c r="D111" t="s">
        <v>2750</v>
      </c>
      <c r="F111" t="s">
        <v>56</v>
      </c>
    </row>
    <row r="112" spans="1:10" x14ac:dyDescent="0.2">
      <c r="A112" t="s">
        <v>3142</v>
      </c>
      <c r="D112" t="s">
        <v>2750</v>
      </c>
      <c r="F112" t="s">
        <v>2778</v>
      </c>
      <c r="G112" t="s">
        <v>2779</v>
      </c>
      <c r="H112" t="s">
        <v>2780</v>
      </c>
    </row>
    <row r="113" spans="1:11" x14ac:dyDescent="0.2">
      <c r="A113" t="s">
        <v>3143</v>
      </c>
      <c r="D113" t="s">
        <v>2783</v>
      </c>
      <c r="F113" t="s">
        <v>2784</v>
      </c>
      <c r="G113" t="s">
        <v>2785</v>
      </c>
      <c r="H113" t="s">
        <v>2786</v>
      </c>
      <c r="I113" t="s">
        <v>2787</v>
      </c>
    </row>
    <row r="114" spans="1:11" x14ac:dyDescent="0.2">
      <c r="A114" t="s">
        <v>3144</v>
      </c>
      <c r="D114" t="s">
        <v>2783</v>
      </c>
      <c r="F114" t="s">
        <v>56</v>
      </c>
    </row>
    <row r="115" spans="1:11" x14ac:dyDescent="0.2">
      <c r="A115" t="s">
        <v>3145</v>
      </c>
      <c r="D115" t="s">
        <v>2801</v>
      </c>
      <c r="F115" t="s">
        <v>56</v>
      </c>
    </row>
    <row r="116" spans="1:11" x14ac:dyDescent="0.2">
      <c r="A116" t="s">
        <v>3146</v>
      </c>
      <c r="D116" t="s">
        <v>463</v>
      </c>
      <c r="F116" t="s">
        <v>53</v>
      </c>
      <c r="G116" t="s">
        <v>627</v>
      </c>
      <c r="H116" t="s">
        <v>462</v>
      </c>
      <c r="I116" t="s">
        <v>510</v>
      </c>
    </row>
    <row r="117" spans="1:11" x14ac:dyDescent="0.2">
      <c r="A117" t="s">
        <v>3147</v>
      </c>
      <c r="D117" t="s">
        <v>414</v>
      </c>
      <c r="F117" t="s">
        <v>56</v>
      </c>
    </row>
    <row r="118" spans="1:11" x14ac:dyDescent="0.2">
      <c r="A118" t="s">
        <v>3148</v>
      </c>
      <c r="D118" t="s">
        <v>414</v>
      </c>
      <c r="F118" t="s">
        <v>696</v>
      </c>
      <c r="G118" t="s">
        <v>697</v>
      </c>
    </row>
    <row r="119" spans="1:11" x14ac:dyDescent="0.2">
      <c r="A119" t="s">
        <v>3149</v>
      </c>
      <c r="D119" t="s">
        <v>414</v>
      </c>
      <c r="F119" t="s">
        <v>56</v>
      </c>
    </row>
    <row r="120" spans="1:11" x14ac:dyDescent="0.2">
      <c r="A120" t="s">
        <v>3150</v>
      </c>
      <c r="D120" t="s">
        <v>409</v>
      </c>
      <c r="F120" t="s">
        <v>56</v>
      </c>
    </row>
    <row r="121" spans="1:11" x14ac:dyDescent="0.2">
      <c r="A121" t="s">
        <v>3151</v>
      </c>
      <c r="D121" t="s">
        <v>409</v>
      </c>
      <c r="F121" t="s">
        <v>696</v>
      </c>
      <c r="G121" t="s">
        <v>697</v>
      </c>
      <c r="H121" t="s">
        <v>717</v>
      </c>
    </row>
    <row r="122" spans="1:11" x14ac:dyDescent="0.2">
      <c r="A122" t="s">
        <v>3152</v>
      </c>
      <c r="D122" t="s">
        <v>409</v>
      </c>
      <c r="F122" t="s">
        <v>56</v>
      </c>
    </row>
    <row r="123" spans="1:11" x14ac:dyDescent="0.2">
      <c r="A123" t="s">
        <v>3153</v>
      </c>
      <c r="D123" t="s">
        <v>513</v>
      </c>
      <c r="F123" t="s">
        <v>56</v>
      </c>
    </row>
    <row r="124" spans="1:11" x14ac:dyDescent="0.2">
      <c r="A124" t="s">
        <v>3154</v>
      </c>
      <c r="D124" t="s">
        <v>513</v>
      </c>
      <c r="F124" t="s">
        <v>53</v>
      </c>
      <c r="G124" t="s">
        <v>627</v>
      </c>
      <c r="H124" t="s">
        <v>462</v>
      </c>
      <c r="I124" t="s">
        <v>510</v>
      </c>
    </row>
    <row r="125" spans="1:11" x14ac:dyDescent="0.2">
      <c r="A125" t="s">
        <v>3155</v>
      </c>
      <c r="D125" t="s">
        <v>410</v>
      </c>
      <c r="F125" t="s">
        <v>56</v>
      </c>
    </row>
    <row r="126" spans="1:11" x14ac:dyDescent="0.2">
      <c r="A126" t="s">
        <v>3156</v>
      </c>
      <c r="D126" t="s">
        <v>1693</v>
      </c>
      <c r="F126" t="s">
        <v>53</v>
      </c>
      <c r="G126" t="s">
        <v>627</v>
      </c>
      <c r="H126" t="s">
        <v>462</v>
      </c>
      <c r="I126" t="s">
        <v>510</v>
      </c>
    </row>
    <row r="127" spans="1:11" x14ac:dyDescent="0.2">
      <c r="A127" t="s">
        <v>3157</v>
      </c>
      <c r="D127" t="s">
        <v>1693</v>
      </c>
      <c r="F127" t="s">
        <v>790</v>
      </c>
      <c r="G127" t="s">
        <v>791</v>
      </c>
    </row>
    <row r="128" spans="1:11" x14ac:dyDescent="0.2">
      <c r="A128" t="s">
        <v>3158</v>
      </c>
      <c r="D128" t="s">
        <v>486</v>
      </c>
      <c r="F128" t="s">
        <v>1769</v>
      </c>
      <c r="G128" t="s">
        <v>408</v>
      </c>
      <c r="H128" t="s">
        <v>491</v>
      </c>
      <c r="I128" t="s">
        <v>492</v>
      </c>
      <c r="J128" t="s">
        <v>410</v>
      </c>
      <c r="K128" t="s">
        <v>652</v>
      </c>
    </row>
    <row r="129" spans="1:15" x14ac:dyDescent="0.2">
      <c r="A129" t="s">
        <v>3159</v>
      </c>
      <c r="D129" t="s">
        <v>486</v>
      </c>
      <c r="F129" t="s">
        <v>56</v>
      </c>
    </row>
    <row r="130" spans="1:15" x14ac:dyDescent="0.2">
      <c r="A130" t="s">
        <v>3160</v>
      </c>
      <c r="D130" t="s">
        <v>413</v>
      </c>
      <c r="F130" t="s">
        <v>56</v>
      </c>
    </row>
    <row r="131" spans="1:15" x14ac:dyDescent="0.2">
      <c r="A131" t="s">
        <v>3161</v>
      </c>
      <c r="D131" t="s">
        <v>413</v>
      </c>
      <c r="F131" t="s">
        <v>1988</v>
      </c>
      <c r="G131" t="s">
        <v>1986</v>
      </c>
      <c r="H131" t="s">
        <v>1985</v>
      </c>
      <c r="I131" t="s">
        <v>1987</v>
      </c>
    </row>
    <row r="132" spans="1:15" x14ac:dyDescent="0.2">
      <c r="A132" t="s">
        <v>3162</v>
      </c>
      <c r="D132" t="s">
        <v>413</v>
      </c>
      <c r="F132" t="s">
        <v>2001</v>
      </c>
      <c r="G132" t="s">
        <v>1996</v>
      </c>
      <c r="H132" t="s">
        <v>542</v>
      </c>
      <c r="I132" t="s">
        <v>1997</v>
      </c>
      <c r="J132" t="s">
        <v>1998</v>
      </c>
      <c r="K132" t="s">
        <v>1999</v>
      </c>
      <c r="L132" t="s">
        <v>543</v>
      </c>
      <c r="M132" t="s">
        <v>544</v>
      </c>
      <c r="N132" t="s">
        <v>2000</v>
      </c>
      <c r="O132" t="s">
        <v>530</v>
      </c>
    </row>
    <row r="133" spans="1:15" x14ac:dyDescent="0.2">
      <c r="A133" t="s">
        <v>3163</v>
      </c>
      <c r="D133" t="s">
        <v>413</v>
      </c>
      <c r="F133" t="s">
        <v>785</v>
      </c>
      <c r="G133" t="s">
        <v>784</v>
      </c>
    </row>
    <row r="134" spans="1:15" x14ac:dyDescent="0.2">
      <c r="A134" t="s">
        <v>3164</v>
      </c>
      <c r="D134" t="s">
        <v>413</v>
      </c>
      <c r="F134" t="s">
        <v>56</v>
      </c>
    </row>
    <row r="135" spans="1:15" x14ac:dyDescent="0.2">
      <c r="A135" t="s">
        <v>3165</v>
      </c>
      <c r="D135" t="s">
        <v>413</v>
      </c>
      <c r="F135" t="s">
        <v>1656</v>
      </c>
      <c r="G135" t="s">
        <v>1657</v>
      </c>
    </row>
    <row r="136" spans="1:15" x14ac:dyDescent="0.2">
      <c r="A136" t="s">
        <v>3166</v>
      </c>
      <c r="D136" t="s">
        <v>413</v>
      </c>
      <c r="F136" t="s">
        <v>502</v>
      </c>
      <c r="G136" t="s">
        <v>503</v>
      </c>
      <c r="H136" t="s">
        <v>668</v>
      </c>
    </row>
    <row r="137" spans="1:15" x14ac:dyDescent="0.2">
      <c r="A137" t="s">
        <v>3167</v>
      </c>
      <c r="D137" t="s">
        <v>413</v>
      </c>
      <c r="F137" t="s">
        <v>56</v>
      </c>
    </row>
    <row r="138" spans="1:15" x14ac:dyDescent="0.2">
      <c r="A138" t="s">
        <v>3168</v>
      </c>
      <c r="D138" t="s">
        <v>669</v>
      </c>
      <c r="F138" t="s">
        <v>56</v>
      </c>
    </row>
    <row r="139" spans="1:15" x14ac:dyDescent="0.2">
      <c r="A139" t="s">
        <v>3169</v>
      </c>
      <c r="D139" t="s">
        <v>414</v>
      </c>
      <c r="F139" t="s">
        <v>56</v>
      </c>
    </row>
    <row r="140" spans="1:15" x14ac:dyDescent="0.2">
      <c r="A140" t="s">
        <v>3170</v>
      </c>
      <c r="D140" t="s">
        <v>414</v>
      </c>
      <c r="F140" t="s">
        <v>2940</v>
      </c>
      <c r="G140" t="s">
        <v>2680</v>
      </c>
      <c r="H140" t="s">
        <v>2681</v>
      </c>
      <c r="I140" t="s">
        <v>2682</v>
      </c>
      <c r="J140" t="s">
        <v>419</v>
      </c>
    </row>
    <row r="141" spans="1:15" x14ac:dyDescent="0.2">
      <c r="A141" t="s">
        <v>3171</v>
      </c>
      <c r="D141" t="s">
        <v>409</v>
      </c>
      <c r="F141" t="s">
        <v>56</v>
      </c>
    </row>
    <row r="142" spans="1:15" x14ac:dyDescent="0.2">
      <c r="A142" t="s">
        <v>3172</v>
      </c>
      <c r="D142" t="s">
        <v>409</v>
      </c>
      <c r="F142" t="s">
        <v>2940</v>
      </c>
      <c r="G142" t="s">
        <v>2680</v>
      </c>
      <c r="H142" t="s">
        <v>2681</v>
      </c>
      <c r="I142" t="s">
        <v>2682</v>
      </c>
      <c r="J142" t="s">
        <v>419</v>
      </c>
    </row>
    <row r="143" spans="1:15" x14ac:dyDescent="0.2">
      <c r="A143" t="s">
        <v>3173</v>
      </c>
      <c r="D143" t="s">
        <v>2708</v>
      </c>
      <c r="F143" t="s">
        <v>56</v>
      </c>
    </row>
    <row r="144" spans="1:15" x14ac:dyDescent="0.2">
      <c r="A144" t="s">
        <v>3174</v>
      </c>
      <c r="D144" t="s">
        <v>486</v>
      </c>
      <c r="F144" t="s">
        <v>56</v>
      </c>
    </row>
    <row r="145" spans="1:9" x14ac:dyDescent="0.2">
      <c r="A145" t="s">
        <v>3175</v>
      </c>
      <c r="D145" t="s">
        <v>486</v>
      </c>
      <c r="F145" t="s">
        <v>2726</v>
      </c>
      <c r="G145" t="s">
        <v>2727</v>
      </c>
    </row>
    <row r="146" spans="1:9" x14ac:dyDescent="0.2">
      <c r="A146" t="s">
        <v>3176</v>
      </c>
      <c r="D146" t="s">
        <v>486</v>
      </c>
      <c r="F146" t="s">
        <v>56</v>
      </c>
    </row>
    <row r="147" spans="1:9" x14ac:dyDescent="0.2">
      <c r="A147" t="s">
        <v>3177</v>
      </c>
      <c r="D147" t="s">
        <v>2745</v>
      </c>
      <c r="F147" t="s">
        <v>56</v>
      </c>
    </row>
    <row r="148" spans="1:9" x14ac:dyDescent="0.2">
      <c r="A148" t="s">
        <v>3178</v>
      </c>
      <c r="D148" t="s">
        <v>2750</v>
      </c>
      <c r="F148" t="s">
        <v>56</v>
      </c>
    </row>
    <row r="149" spans="1:9" x14ac:dyDescent="0.2">
      <c r="A149" t="s">
        <v>3179</v>
      </c>
      <c r="D149" t="s">
        <v>2750</v>
      </c>
      <c r="F149" t="s">
        <v>2756</v>
      </c>
      <c r="G149" t="s">
        <v>2757</v>
      </c>
      <c r="H149" t="s">
        <v>2758</v>
      </c>
      <c r="I149" t="s">
        <v>2759</v>
      </c>
    </row>
    <row r="150" spans="1:9" x14ac:dyDescent="0.2">
      <c r="A150" t="s">
        <v>3180</v>
      </c>
      <c r="D150" t="s">
        <v>2750</v>
      </c>
      <c r="F150" t="s">
        <v>56</v>
      </c>
    </row>
    <row r="151" spans="1:9" x14ac:dyDescent="0.2">
      <c r="A151" t="s">
        <v>3181</v>
      </c>
      <c r="D151" t="s">
        <v>2750</v>
      </c>
      <c r="F151" t="s">
        <v>2778</v>
      </c>
      <c r="G151" t="s">
        <v>2779</v>
      </c>
      <c r="H151" t="s">
        <v>2780</v>
      </c>
    </row>
    <row r="152" spans="1:9" x14ac:dyDescent="0.2">
      <c r="A152" t="s">
        <v>3182</v>
      </c>
      <c r="D152" t="s">
        <v>2783</v>
      </c>
      <c r="F152" t="s">
        <v>2784</v>
      </c>
      <c r="G152" t="s">
        <v>2785</v>
      </c>
      <c r="H152" t="s">
        <v>2786</v>
      </c>
      <c r="I152" t="s">
        <v>2787</v>
      </c>
    </row>
    <row r="153" spans="1:9" x14ac:dyDescent="0.2">
      <c r="A153" t="s">
        <v>3183</v>
      </c>
      <c r="D153" t="s">
        <v>2783</v>
      </c>
      <c r="F153" t="s">
        <v>56</v>
      </c>
    </row>
    <row r="154" spans="1:9" x14ac:dyDescent="0.2">
      <c r="A154" t="s">
        <v>3184</v>
      </c>
      <c r="D154" t="s">
        <v>2801</v>
      </c>
      <c r="F154" t="s">
        <v>56</v>
      </c>
    </row>
    <row r="155" spans="1:9" x14ac:dyDescent="0.2">
      <c r="A155" t="s">
        <v>3185</v>
      </c>
      <c r="D155" t="s">
        <v>463</v>
      </c>
      <c r="F155" t="s">
        <v>53</v>
      </c>
      <c r="G155" t="s">
        <v>627</v>
      </c>
      <c r="H155" t="s">
        <v>462</v>
      </c>
      <c r="I155" t="s">
        <v>510</v>
      </c>
    </row>
    <row r="156" spans="1:9" x14ac:dyDescent="0.2">
      <c r="A156" t="s">
        <v>3186</v>
      </c>
      <c r="D156" t="s">
        <v>414</v>
      </c>
      <c r="F156" t="s">
        <v>56</v>
      </c>
    </row>
    <row r="157" spans="1:9" x14ac:dyDescent="0.2">
      <c r="A157" t="s">
        <v>3187</v>
      </c>
      <c r="D157" t="s">
        <v>409</v>
      </c>
      <c r="F157" t="s">
        <v>56</v>
      </c>
    </row>
    <row r="158" spans="1:9" x14ac:dyDescent="0.2">
      <c r="A158" t="s">
        <v>3188</v>
      </c>
      <c r="D158" t="s">
        <v>513</v>
      </c>
      <c r="F158" t="s">
        <v>56</v>
      </c>
    </row>
    <row r="159" spans="1:9" x14ac:dyDescent="0.2">
      <c r="A159" t="s">
        <v>3189</v>
      </c>
      <c r="D159" t="s">
        <v>513</v>
      </c>
      <c r="F159" t="s">
        <v>53</v>
      </c>
      <c r="G159" t="s">
        <v>627</v>
      </c>
      <c r="H159" t="s">
        <v>462</v>
      </c>
      <c r="I159" t="s">
        <v>510</v>
      </c>
    </row>
    <row r="160" spans="1:9" x14ac:dyDescent="0.2">
      <c r="A160" t="s">
        <v>3190</v>
      </c>
      <c r="D160" t="s">
        <v>410</v>
      </c>
      <c r="F160" t="s">
        <v>56</v>
      </c>
    </row>
    <row r="161" spans="1:15" x14ac:dyDescent="0.2">
      <c r="A161" t="s">
        <v>3191</v>
      </c>
      <c r="D161" t="s">
        <v>486</v>
      </c>
      <c r="F161" t="s">
        <v>1769</v>
      </c>
      <c r="G161" t="s">
        <v>408</v>
      </c>
      <c r="H161" t="s">
        <v>491</v>
      </c>
      <c r="I161" t="s">
        <v>492</v>
      </c>
      <c r="J161" t="s">
        <v>410</v>
      </c>
      <c r="K161" t="s">
        <v>652</v>
      </c>
    </row>
    <row r="162" spans="1:15" x14ac:dyDescent="0.2">
      <c r="A162" t="s">
        <v>3192</v>
      </c>
      <c r="D162" t="s">
        <v>486</v>
      </c>
      <c r="F162" t="s">
        <v>56</v>
      </c>
    </row>
    <row r="163" spans="1:15" x14ac:dyDescent="0.2">
      <c r="A163" t="s">
        <v>3193</v>
      </c>
      <c r="D163" t="s">
        <v>413</v>
      </c>
      <c r="F163" t="s">
        <v>56</v>
      </c>
    </row>
    <row r="164" spans="1:15" x14ac:dyDescent="0.2">
      <c r="A164" t="s">
        <v>3194</v>
      </c>
      <c r="D164" t="s">
        <v>413</v>
      </c>
      <c r="F164" t="s">
        <v>1988</v>
      </c>
      <c r="G164" t="s">
        <v>1986</v>
      </c>
      <c r="H164" t="s">
        <v>1985</v>
      </c>
      <c r="I164" t="s">
        <v>1987</v>
      </c>
    </row>
    <row r="165" spans="1:15" x14ac:dyDescent="0.2">
      <c r="A165" t="s">
        <v>3195</v>
      </c>
      <c r="D165" t="s">
        <v>413</v>
      </c>
      <c r="F165" t="s">
        <v>2001</v>
      </c>
      <c r="G165" t="s">
        <v>1996</v>
      </c>
      <c r="H165" t="s">
        <v>542</v>
      </c>
      <c r="I165" t="s">
        <v>1997</v>
      </c>
      <c r="J165" t="s">
        <v>1998</v>
      </c>
      <c r="K165" t="s">
        <v>1999</v>
      </c>
      <c r="L165" t="s">
        <v>543</v>
      </c>
      <c r="M165" t="s">
        <v>544</v>
      </c>
      <c r="N165" t="s">
        <v>2000</v>
      </c>
      <c r="O165" t="s">
        <v>530</v>
      </c>
    </row>
    <row r="166" spans="1:15" x14ac:dyDescent="0.2">
      <c r="A166" t="s">
        <v>3196</v>
      </c>
      <c r="D166" t="s">
        <v>413</v>
      </c>
      <c r="F166" t="s">
        <v>785</v>
      </c>
      <c r="G166" t="s">
        <v>784</v>
      </c>
    </row>
    <row r="167" spans="1:15" x14ac:dyDescent="0.2">
      <c r="A167" t="s">
        <v>3197</v>
      </c>
      <c r="D167" t="s">
        <v>413</v>
      </c>
      <c r="F167" t="s">
        <v>56</v>
      </c>
    </row>
    <row r="168" spans="1:15" x14ac:dyDescent="0.2">
      <c r="A168" t="s">
        <v>3198</v>
      </c>
      <c r="D168" t="s">
        <v>413</v>
      </c>
      <c r="F168" t="s">
        <v>723</v>
      </c>
      <c r="G168" t="s">
        <v>796</v>
      </c>
      <c r="H168" t="s">
        <v>724</v>
      </c>
      <c r="I168" t="s">
        <v>797</v>
      </c>
    </row>
    <row r="169" spans="1:15" x14ac:dyDescent="0.2">
      <c r="A169" t="s">
        <v>3199</v>
      </c>
      <c r="D169" t="s">
        <v>413</v>
      </c>
      <c r="F169" t="s">
        <v>723</v>
      </c>
      <c r="G169" t="s">
        <v>707</v>
      </c>
      <c r="H169" t="s">
        <v>708</v>
      </c>
    </row>
    <row r="170" spans="1:15" x14ac:dyDescent="0.2">
      <c r="A170" t="s">
        <v>3200</v>
      </c>
      <c r="D170" t="s">
        <v>413</v>
      </c>
      <c r="F170" t="s">
        <v>502</v>
      </c>
      <c r="G170" t="s">
        <v>503</v>
      </c>
      <c r="H170" t="s">
        <v>668</v>
      </c>
    </row>
    <row r="171" spans="1:15" x14ac:dyDescent="0.2">
      <c r="A171" t="s">
        <v>3201</v>
      </c>
      <c r="D171" t="s">
        <v>669</v>
      </c>
      <c r="F171" t="s">
        <v>56</v>
      </c>
    </row>
    <row r="172" spans="1:15" x14ac:dyDescent="0.2">
      <c r="A172" t="s">
        <v>3202</v>
      </c>
      <c r="D172" t="s">
        <v>414</v>
      </c>
      <c r="F172" t="s">
        <v>56</v>
      </c>
    </row>
    <row r="173" spans="1:15" x14ac:dyDescent="0.2">
      <c r="A173" t="s">
        <v>3203</v>
      </c>
      <c r="D173" t="s">
        <v>414</v>
      </c>
      <c r="F173" t="s">
        <v>2940</v>
      </c>
      <c r="G173" t="s">
        <v>2680</v>
      </c>
      <c r="H173" t="s">
        <v>2681</v>
      </c>
      <c r="I173" t="s">
        <v>2682</v>
      </c>
      <c r="J173" t="s">
        <v>419</v>
      </c>
    </row>
    <row r="174" spans="1:15" x14ac:dyDescent="0.2">
      <c r="A174" t="s">
        <v>3204</v>
      </c>
      <c r="D174" t="s">
        <v>409</v>
      </c>
      <c r="F174" t="s">
        <v>56</v>
      </c>
    </row>
    <row r="175" spans="1:15" x14ac:dyDescent="0.2">
      <c r="A175" t="s">
        <v>3205</v>
      </c>
      <c r="D175" t="s">
        <v>409</v>
      </c>
      <c r="F175" t="s">
        <v>2940</v>
      </c>
      <c r="G175" t="s">
        <v>2680</v>
      </c>
      <c r="H175" t="s">
        <v>2681</v>
      </c>
      <c r="I175" t="s">
        <v>2682</v>
      </c>
      <c r="J175" t="s">
        <v>419</v>
      </c>
    </row>
    <row r="176" spans="1:15" x14ac:dyDescent="0.2">
      <c r="A176" t="s">
        <v>3206</v>
      </c>
      <c r="D176" t="s">
        <v>2708</v>
      </c>
      <c r="F176" t="s">
        <v>56</v>
      </c>
    </row>
    <row r="177" spans="1:9" x14ac:dyDescent="0.2">
      <c r="A177" t="s">
        <v>3207</v>
      </c>
      <c r="D177" t="s">
        <v>486</v>
      </c>
      <c r="F177" t="s">
        <v>56</v>
      </c>
    </row>
    <row r="178" spans="1:9" x14ac:dyDescent="0.2">
      <c r="A178" t="s">
        <v>3208</v>
      </c>
      <c r="D178" t="s">
        <v>486</v>
      </c>
      <c r="F178" t="s">
        <v>2726</v>
      </c>
      <c r="G178" t="s">
        <v>2727</v>
      </c>
    </row>
    <row r="179" spans="1:9" x14ac:dyDescent="0.2">
      <c r="A179" t="s">
        <v>3209</v>
      </c>
      <c r="D179" t="s">
        <v>486</v>
      </c>
      <c r="F179" t="s">
        <v>56</v>
      </c>
    </row>
    <row r="180" spans="1:9" x14ac:dyDescent="0.2">
      <c r="A180" t="s">
        <v>3210</v>
      </c>
      <c r="D180" t="s">
        <v>2745</v>
      </c>
      <c r="F180" t="s">
        <v>56</v>
      </c>
    </row>
    <row r="181" spans="1:9" x14ac:dyDescent="0.2">
      <c r="A181" t="s">
        <v>3211</v>
      </c>
      <c r="D181" t="s">
        <v>2750</v>
      </c>
      <c r="F181" t="s">
        <v>56</v>
      </c>
    </row>
    <row r="182" spans="1:9" x14ac:dyDescent="0.2">
      <c r="A182" t="s">
        <v>3212</v>
      </c>
      <c r="D182" t="s">
        <v>2750</v>
      </c>
      <c r="F182" t="s">
        <v>2756</v>
      </c>
      <c r="G182" t="s">
        <v>2757</v>
      </c>
      <c r="H182" t="s">
        <v>2758</v>
      </c>
      <c r="I182" t="s">
        <v>2759</v>
      </c>
    </row>
    <row r="183" spans="1:9" x14ac:dyDescent="0.2">
      <c r="A183" t="s">
        <v>3213</v>
      </c>
      <c r="D183" t="s">
        <v>2750</v>
      </c>
      <c r="F183" t="s">
        <v>56</v>
      </c>
    </row>
    <row r="184" spans="1:9" x14ac:dyDescent="0.2">
      <c r="A184" t="s">
        <v>3214</v>
      </c>
      <c r="D184" t="s">
        <v>2750</v>
      </c>
      <c r="F184" t="s">
        <v>2778</v>
      </c>
      <c r="G184" t="s">
        <v>2779</v>
      </c>
      <c r="H184" t="s">
        <v>2780</v>
      </c>
    </row>
    <row r="185" spans="1:9" x14ac:dyDescent="0.2">
      <c r="A185" t="s">
        <v>3215</v>
      </c>
      <c r="D185" t="s">
        <v>2783</v>
      </c>
      <c r="F185" t="s">
        <v>2784</v>
      </c>
      <c r="G185" t="s">
        <v>2785</v>
      </c>
      <c r="H185" t="s">
        <v>2786</v>
      </c>
      <c r="I185" t="s">
        <v>2787</v>
      </c>
    </row>
    <row r="186" spans="1:9" x14ac:dyDescent="0.2">
      <c r="A186" t="s">
        <v>3216</v>
      </c>
      <c r="D186" t="s">
        <v>2783</v>
      </c>
      <c r="F186" t="s">
        <v>56</v>
      </c>
    </row>
    <row r="187" spans="1:9" x14ac:dyDescent="0.2">
      <c r="A187" t="s">
        <v>3217</v>
      </c>
      <c r="D187" t="s">
        <v>2801</v>
      </c>
      <c r="F187" t="s">
        <v>56</v>
      </c>
    </row>
    <row r="188" spans="1:9" x14ac:dyDescent="0.2">
      <c r="A188" t="s">
        <v>3218</v>
      </c>
      <c r="D188" t="s">
        <v>463</v>
      </c>
      <c r="F188" t="s">
        <v>53</v>
      </c>
      <c r="G188" t="s">
        <v>627</v>
      </c>
      <c r="H188" t="s">
        <v>462</v>
      </c>
      <c r="I188" t="s">
        <v>510</v>
      </c>
    </row>
    <row r="189" spans="1:9" x14ac:dyDescent="0.2">
      <c r="A189" t="s">
        <v>3219</v>
      </c>
      <c r="D189" t="s">
        <v>414</v>
      </c>
      <c r="F189" t="s">
        <v>56</v>
      </c>
    </row>
    <row r="190" spans="1:9" x14ac:dyDescent="0.2">
      <c r="A190" t="s">
        <v>3220</v>
      </c>
      <c r="D190" t="s">
        <v>409</v>
      </c>
      <c r="F190" t="s">
        <v>56</v>
      </c>
    </row>
    <row r="191" spans="1:9" x14ac:dyDescent="0.2">
      <c r="A191" t="s">
        <v>3221</v>
      </c>
      <c r="D191" t="s">
        <v>513</v>
      </c>
      <c r="F191" t="s">
        <v>56</v>
      </c>
    </row>
    <row r="192" spans="1:9" x14ac:dyDescent="0.2">
      <c r="A192" t="s">
        <v>3222</v>
      </c>
      <c r="D192" t="s">
        <v>513</v>
      </c>
      <c r="F192" t="s">
        <v>53</v>
      </c>
      <c r="G192" t="s">
        <v>627</v>
      </c>
      <c r="H192" t="s">
        <v>462</v>
      </c>
      <c r="I192" t="s">
        <v>510</v>
      </c>
    </row>
    <row r="193" spans="1:15" x14ac:dyDescent="0.2">
      <c r="A193" t="s">
        <v>3223</v>
      </c>
      <c r="D193" t="s">
        <v>410</v>
      </c>
      <c r="F193" t="s">
        <v>56</v>
      </c>
    </row>
    <row r="194" spans="1:15" x14ac:dyDescent="0.2">
      <c r="A194" t="s">
        <v>3224</v>
      </c>
      <c r="D194" t="s">
        <v>491</v>
      </c>
      <c r="F194" t="s">
        <v>2991</v>
      </c>
      <c r="G194" t="s">
        <v>2992</v>
      </c>
      <c r="H194" t="s">
        <v>2993</v>
      </c>
    </row>
    <row r="195" spans="1:15" x14ac:dyDescent="0.2">
      <c r="A195" t="s">
        <v>3225</v>
      </c>
      <c r="D195" t="s">
        <v>491</v>
      </c>
      <c r="F195" t="s">
        <v>56</v>
      </c>
    </row>
    <row r="196" spans="1:15" x14ac:dyDescent="0.2">
      <c r="A196" t="s">
        <v>3226</v>
      </c>
      <c r="D196" t="s">
        <v>484</v>
      </c>
      <c r="F196" t="s">
        <v>627</v>
      </c>
      <c r="G196" t="s">
        <v>462</v>
      </c>
      <c r="H196" t="s">
        <v>510</v>
      </c>
    </row>
    <row r="197" spans="1:15" x14ac:dyDescent="0.2">
      <c r="A197" t="s">
        <v>3227</v>
      </c>
      <c r="D197" t="s">
        <v>486</v>
      </c>
      <c r="F197" t="s">
        <v>1769</v>
      </c>
      <c r="G197" t="s">
        <v>408</v>
      </c>
      <c r="H197" t="s">
        <v>491</v>
      </c>
      <c r="I197" t="s">
        <v>492</v>
      </c>
      <c r="J197" t="s">
        <v>410</v>
      </c>
      <c r="K197" t="s">
        <v>652</v>
      </c>
    </row>
    <row r="198" spans="1:15" x14ac:dyDescent="0.2">
      <c r="A198" t="s">
        <v>3228</v>
      </c>
      <c r="D198" t="s">
        <v>486</v>
      </c>
      <c r="F198" t="s">
        <v>56</v>
      </c>
    </row>
    <row r="199" spans="1:15" x14ac:dyDescent="0.2">
      <c r="A199" t="s">
        <v>3229</v>
      </c>
      <c r="D199" t="s">
        <v>413</v>
      </c>
      <c r="F199" t="s">
        <v>56</v>
      </c>
    </row>
    <row r="200" spans="1:15" x14ac:dyDescent="0.2">
      <c r="A200" t="s">
        <v>3230</v>
      </c>
      <c r="D200" t="s">
        <v>413</v>
      </c>
      <c r="F200" t="s">
        <v>1988</v>
      </c>
      <c r="G200" t="s">
        <v>1986</v>
      </c>
      <c r="H200" t="s">
        <v>1985</v>
      </c>
      <c r="I200" t="s">
        <v>1987</v>
      </c>
    </row>
    <row r="201" spans="1:15" x14ac:dyDescent="0.2">
      <c r="A201" t="s">
        <v>3231</v>
      </c>
      <c r="D201" t="s">
        <v>413</v>
      </c>
      <c r="F201" t="s">
        <v>2001</v>
      </c>
      <c r="G201" t="s">
        <v>1996</v>
      </c>
      <c r="H201" t="s">
        <v>542</v>
      </c>
      <c r="I201" t="s">
        <v>1997</v>
      </c>
      <c r="J201" t="s">
        <v>1998</v>
      </c>
      <c r="K201" t="s">
        <v>1999</v>
      </c>
      <c r="L201" t="s">
        <v>543</v>
      </c>
      <c r="M201" t="s">
        <v>544</v>
      </c>
      <c r="N201" t="s">
        <v>2000</v>
      </c>
      <c r="O201" t="s">
        <v>530</v>
      </c>
    </row>
    <row r="202" spans="1:15" x14ac:dyDescent="0.2">
      <c r="A202" t="s">
        <v>3232</v>
      </c>
      <c r="D202" t="s">
        <v>413</v>
      </c>
      <c r="F202" t="s">
        <v>785</v>
      </c>
      <c r="G202" t="s">
        <v>784</v>
      </c>
    </row>
    <row r="203" spans="1:15" x14ac:dyDescent="0.2">
      <c r="A203" t="s">
        <v>3233</v>
      </c>
      <c r="D203" t="s">
        <v>413</v>
      </c>
      <c r="F203" t="s">
        <v>56</v>
      </c>
    </row>
    <row r="204" spans="1:15" x14ac:dyDescent="0.2">
      <c r="A204" t="s">
        <v>3234</v>
      </c>
      <c r="D204" t="s">
        <v>413</v>
      </c>
      <c r="F204" t="s">
        <v>1656</v>
      </c>
      <c r="G204" t="s">
        <v>1657</v>
      </c>
    </row>
    <row r="205" spans="1:15" x14ac:dyDescent="0.2">
      <c r="A205" t="s">
        <v>3235</v>
      </c>
      <c r="D205" t="s">
        <v>413</v>
      </c>
      <c r="F205" t="s">
        <v>502</v>
      </c>
      <c r="G205" t="s">
        <v>503</v>
      </c>
      <c r="H205" t="s">
        <v>668</v>
      </c>
    </row>
    <row r="206" spans="1:15" x14ac:dyDescent="0.2">
      <c r="A206" t="s">
        <v>3236</v>
      </c>
      <c r="D206" t="s">
        <v>413</v>
      </c>
      <c r="F206" t="s">
        <v>56</v>
      </c>
    </row>
    <row r="207" spans="1:15" x14ac:dyDescent="0.2">
      <c r="A207" t="s">
        <v>3237</v>
      </c>
      <c r="D207" t="s">
        <v>669</v>
      </c>
      <c r="F207" t="s">
        <v>56</v>
      </c>
    </row>
    <row r="208" spans="1:15" x14ac:dyDescent="0.2">
      <c r="A208" t="s">
        <v>3238</v>
      </c>
      <c r="D208" t="s">
        <v>414</v>
      </c>
      <c r="F208" t="s">
        <v>56</v>
      </c>
    </row>
    <row r="209" spans="1:10" x14ac:dyDescent="0.2">
      <c r="A209" t="s">
        <v>3239</v>
      </c>
      <c r="D209" t="s">
        <v>414</v>
      </c>
      <c r="F209" t="s">
        <v>2940</v>
      </c>
      <c r="G209" t="s">
        <v>2680</v>
      </c>
      <c r="H209" t="s">
        <v>2681</v>
      </c>
      <c r="I209" t="s">
        <v>2682</v>
      </c>
      <c r="J209" t="s">
        <v>419</v>
      </c>
    </row>
    <row r="210" spans="1:10" x14ac:dyDescent="0.2">
      <c r="A210" t="s">
        <v>3240</v>
      </c>
      <c r="D210" t="s">
        <v>409</v>
      </c>
      <c r="F210" t="s">
        <v>56</v>
      </c>
    </row>
    <row r="211" spans="1:10" x14ac:dyDescent="0.2">
      <c r="A211" t="s">
        <v>3241</v>
      </c>
      <c r="D211" t="s">
        <v>409</v>
      </c>
      <c r="F211" t="s">
        <v>2940</v>
      </c>
      <c r="G211" t="s">
        <v>2680</v>
      </c>
      <c r="H211" t="s">
        <v>2681</v>
      </c>
      <c r="I211" t="s">
        <v>2682</v>
      </c>
      <c r="J211" t="s">
        <v>419</v>
      </c>
    </row>
    <row r="212" spans="1:10" x14ac:dyDescent="0.2">
      <c r="A212" t="s">
        <v>3242</v>
      </c>
      <c r="D212" t="s">
        <v>409</v>
      </c>
      <c r="F212" t="s">
        <v>56</v>
      </c>
    </row>
    <row r="213" spans="1:10" x14ac:dyDescent="0.2">
      <c r="A213" t="s">
        <v>3243</v>
      </c>
      <c r="D213" t="s">
        <v>2708</v>
      </c>
      <c r="F213" t="s">
        <v>56</v>
      </c>
    </row>
    <row r="214" spans="1:10" x14ac:dyDescent="0.2">
      <c r="A214" t="s">
        <v>3244</v>
      </c>
      <c r="D214" t="s">
        <v>2708</v>
      </c>
      <c r="F214" t="s">
        <v>2940</v>
      </c>
      <c r="G214" t="s">
        <v>2680</v>
      </c>
      <c r="H214" t="s">
        <v>2681</v>
      </c>
      <c r="I214" t="s">
        <v>2682</v>
      </c>
      <c r="J214" t="s">
        <v>419</v>
      </c>
    </row>
    <row r="215" spans="1:10" x14ac:dyDescent="0.2">
      <c r="A215" t="s">
        <v>3245</v>
      </c>
      <c r="D215" t="s">
        <v>486</v>
      </c>
      <c r="F215" t="s">
        <v>56</v>
      </c>
    </row>
    <row r="216" spans="1:10" x14ac:dyDescent="0.2">
      <c r="A216" t="s">
        <v>3246</v>
      </c>
      <c r="D216" t="s">
        <v>486</v>
      </c>
      <c r="F216" t="s">
        <v>2726</v>
      </c>
      <c r="G216" t="s">
        <v>2727</v>
      </c>
    </row>
    <row r="217" spans="1:10" x14ac:dyDescent="0.2">
      <c r="A217" t="s">
        <v>3247</v>
      </c>
      <c r="D217" t="s">
        <v>486</v>
      </c>
      <c r="F217" t="s">
        <v>56</v>
      </c>
    </row>
    <row r="218" spans="1:10" x14ac:dyDescent="0.2">
      <c r="A218" t="s">
        <v>3248</v>
      </c>
      <c r="D218" t="s">
        <v>2745</v>
      </c>
      <c r="F218" t="s">
        <v>56</v>
      </c>
    </row>
    <row r="219" spans="1:10" x14ac:dyDescent="0.2">
      <c r="A219" t="s">
        <v>3249</v>
      </c>
      <c r="D219" t="s">
        <v>2750</v>
      </c>
      <c r="F219" t="s">
        <v>56</v>
      </c>
    </row>
    <row r="220" spans="1:10" x14ac:dyDescent="0.2">
      <c r="A220" t="s">
        <v>3250</v>
      </c>
      <c r="D220" t="s">
        <v>2750</v>
      </c>
      <c r="F220" t="s">
        <v>2756</v>
      </c>
      <c r="G220" t="s">
        <v>2757</v>
      </c>
      <c r="H220" t="s">
        <v>2758</v>
      </c>
      <c r="I220" t="s">
        <v>2759</v>
      </c>
    </row>
    <row r="221" spans="1:10" x14ac:dyDescent="0.2">
      <c r="A221" t="s">
        <v>3251</v>
      </c>
      <c r="D221" t="s">
        <v>2750</v>
      </c>
      <c r="F221" t="s">
        <v>56</v>
      </c>
    </row>
    <row r="222" spans="1:10" x14ac:dyDescent="0.2">
      <c r="A222" t="s">
        <v>3252</v>
      </c>
      <c r="D222" t="s">
        <v>2750</v>
      </c>
      <c r="F222" t="s">
        <v>2778</v>
      </c>
      <c r="G222" t="s">
        <v>2779</v>
      </c>
      <c r="H222" t="s">
        <v>2780</v>
      </c>
    </row>
    <row r="223" spans="1:10" x14ac:dyDescent="0.2">
      <c r="A223" t="s">
        <v>3253</v>
      </c>
      <c r="D223" t="s">
        <v>2783</v>
      </c>
      <c r="F223" t="s">
        <v>2784</v>
      </c>
      <c r="G223" t="s">
        <v>2785</v>
      </c>
      <c r="H223" t="s">
        <v>2786</v>
      </c>
      <c r="I223" t="s">
        <v>2787</v>
      </c>
    </row>
    <row r="224" spans="1:10" x14ac:dyDescent="0.2">
      <c r="A224" t="s">
        <v>3254</v>
      </c>
      <c r="D224" t="s">
        <v>2783</v>
      </c>
      <c r="F224" t="s">
        <v>56</v>
      </c>
    </row>
    <row r="225" spans="1:15" x14ac:dyDescent="0.2">
      <c r="A225" t="s">
        <v>3255</v>
      </c>
      <c r="D225" t="s">
        <v>2801</v>
      </c>
      <c r="F225" t="s">
        <v>56</v>
      </c>
    </row>
    <row r="226" spans="1:15" x14ac:dyDescent="0.2">
      <c r="A226" t="s">
        <v>3256</v>
      </c>
      <c r="D226" t="s">
        <v>463</v>
      </c>
      <c r="F226" t="s">
        <v>53</v>
      </c>
      <c r="G226" t="s">
        <v>627</v>
      </c>
      <c r="H226" t="s">
        <v>462</v>
      </c>
      <c r="I226" t="s">
        <v>510</v>
      </c>
    </row>
    <row r="227" spans="1:15" x14ac:dyDescent="0.2">
      <c r="A227" t="s">
        <v>3258</v>
      </c>
      <c r="D227" t="s">
        <v>414</v>
      </c>
      <c r="F227" t="s">
        <v>56</v>
      </c>
    </row>
    <row r="228" spans="1:15" x14ac:dyDescent="0.2">
      <c r="A228" t="s">
        <v>3259</v>
      </c>
      <c r="D228" t="s">
        <v>409</v>
      </c>
      <c r="F228" t="s">
        <v>56</v>
      </c>
    </row>
    <row r="229" spans="1:15" x14ac:dyDescent="0.2">
      <c r="A229" t="s">
        <v>3260</v>
      </c>
      <c r="D229" t="s">
        <v>1820</v>
      </c>
      <c r="F229" t="s">
        <v>53</v>
      </c>
      <c r="G229" t="s">
        <v>627</v>
      </c>
      <c r="H229" t="s">
        <v>462</v>
      </c>
      <c r="I229" t="s">
        <v>510</v>
      </c>
    </row>
    <row r="230" spans="1:15" x14ac:dyDescent="0.2">
      <c r="A230" t="s">
        <v>3261</v>
      </c>
      <c r="D230" t="s">
        <v>1820</v>
      </c>
      <c r="F230" t="s">
        <v>56</v>
      </c>
    </row>
    <row r="231" spans="1:15" x14ac:dyDescent="0.2">
      <c r="A231" t="s">
        <v>3262</v>
      </c>
      <c r="D231" t="s">
        <v>410</v>
      </c>
      <c r="F231" t="s">
        <v>56</v>
      </c>
    </row>
    <row r="232" spans="1:15" x14ac:dyDescent="0.2">
      <c r="A232" t="s">
        <v>3263</v>
      </c>
      <c r="D232" t="s">
        <v>486</v>
      </c>
      <c r="F232" t="s">
        <v>1769</v>
      </c>
      <c r="G232" t="s">
        <v>408</v>
      </c>
      <c r="H232" t="s">
        <v>491</v>
      </c>
      <c r="I232" t="s">
        <v>492</v>
      </c>
      <c r="J232" t="s">
        <v>410</v>
      </c>
      <c r="K232" t="s">
        <v>652</v>
      </c>
    </row>
    <row r="233" spans="1:15" x14ac:dyDescent="0.2">
      <c r="A233" t="s">
        <v>3264</v>
      </c>
      <c r="D233" t="s">
        <v>486</v>
      </c>
      <c r="F233" t="s">
        <v>56</v>
      </c>
    </row>
    <row r="234" spans="1:15" x14ac:dyDescent="0.2">
      <c r="A234" t="s">
        <v>3265</v>
      </c>
      <c r="D234" t="s">
        <v>413</v>
      </c>
      <c r="F234" t="s">
        <v>56</v>
      </c>
    </row>
    <row r="235" spans="1:15" x14ac:dyDescent="0.2">
      <c r="A235" t="s">
        <v>3257</v>
      </c>
      <c r="D235" t="s">
        <v>413</v>
      </c>
      <c r="F235" t="s">
        <v>1988</v>
      </c>
      <c r="G235" t="s">
        <v>1986</v>
      </c>
      <c r="H235" t="s">
        <v>1985</v>
      </c>
      <c r="I235" t="s">
        <v>1987</v>
      </c>
    </row>
    <row r="236" spans="1:15" x14ac:dyDescent="0.2">
      <c r="A236" t="s">
        <v>3266</v>
      </c>
      <c r="D236" t="s">
        <v>413</v>
      </c>
      <c r="F236" t="s">
        <v>2001</v>
      </c>
      <c r="G236" t="s">
        <v>1996</v>
      </c>
      <c r="H236" t="s">
        <v>542</v>
      </c>
      <c r="I236" t="s">
        <v>1997</v>
      </c>
      <c r="J236" t="s">
        <v>1998</v>
      </c>
      <c r="K236" t="s">
        <v>1999</v>
      </c>
      <c r="L236" t="s">
        <v>543</v>
      </c>
      <c r="M236" t="s">
        <v>544</v>
      </c>
      <c r="N236" t="s">
        <v>2000</v>
      </c>
      <c r="O236" t="s">
        <v>530</v>
      </c>
    </row>
    <row r="237" spans="1:15" x14ac:dyDescent="0.2">
      <c r="A237" t="s">
        <v>3267</v>
      </c>
      <c r="D237" t="s">
        <v>413</v>
      </c>
      <c r="F237" t="s">
        <v>785</v>
      </c>
      <c r="G237" t="s">
        <v>784</v>
      </c>
    </row>
    <row r="238" spans="1:15" x14ac:dyDescent="0.2">
      <c r="A238" t="s">
        <v>3268</v>
      </c>
      <c r="D238" t="s">
        <v>413</v>
      </c>
      <c r="F238" t="s">
        <v>56</v>
      </c>
    </row>
    <row r="239" spans="1:15" x14ac:dyDescent="0.2">
      <c r="A239" t="s">
        <v>3269</v>
      </c>
      <c r="D239" t="s">
        <v>413</v>
      </c>
      <c r="F239" t="s">
        <v>1656</v>
      </c>
      <c r="G239" t="s">
        <v>1657</v>
      </c>
    </row>
    <row r="240" spans="1:15" x14ac:dyDescent="0.2">
      <c r="A240" t="s">
        <v>3270</v>
      </c>
      <c r="D240" t="s">
        <v>413</v>
      </c>
      <c r="F240" t="s">
        <v>502</v>
      </c>
      <c r="G240" t="s">
        <v>503</v>
      </c>
      <c r="H240" t="s">
        <v>668</v>
      </c>
    </row>
    <row r="241" spans="1:10" x14ac:dyDescent="0.2">
      <c r="A241" t="s">
        <v>3271</v>
      </c>
      <c r="D241" t="s">
        <v>669</v>
      </c>
      <c r="F241" t="s">
        <v>1899</v>
      </c>
      <c r="G241" t="s">
        <v>1838</v>
      </c>
    </row>
    <row r="242" spans="1:10" x14ac:dyDescent="0.2">
      <c r="A242" t="s">
        <v>3272</v>
      </c>
      <c r="D242" t="s">
        <v>669</v>
      </c>
      <c r="F242" t="s">
        <v>56</v>
      </c>
    </row>
    <row r="243" spans="1:10" x14ac:dyDescent="0.2">
      <c r="A243" t="s">
        <v>3273</v>
      </c>
      <c r="D243" t="s">
        <v>669</v>
      </c>
      <c r="F243" t="s">
        <v>1830</v>
      </c>
      <c r="G243" t="s">
        <v>1831</v>
      </c>
    </row>
    <row r="244" spans="1:10" x14ac:dyDescent="0.2">
      <c r="A244" t="s">
        <v>3274</v>
      </c>
      <c r="D244" t="s">
        <v>414</v>
      </c>
      <c r="F244" t="s">
        <v>56</v>
      </c>
    </row>
    <row r="245" spans="1:10" x14ac:dyDescent="0.2">
      <c r="A245" t="s">
        <v>3275</v>
      </c>
      <c r="D245" t="s">
        <v>414</v>
      </c>
      <c r="F245" t="s">
        <v>2940</v>
      </c>
      <c r="G245" t="s">
        <v>2680</v>
      </c>
      <c r="H245" t="s">
        <v>2681</v>
      </c>
      <c r="I245" t="s">
        <v>2682</v>
      </c>
      <c r="J245" t="s">
        <v>419</v>
      </c>
    </row>
    <row r="246" spans="1:10" x14ac:dyDescent="0.2">
      <c r="A246" t="s">
        <v>3276</v>
      </c>
      <c r="D246" t="s">
        <v>414</v>
      </c>
      <c r="F246" t="s">
        <v>56</v>
      </c>
    </row>
    <row r="247" spans="1:10" x14ac:dyDescent="0.2">
      <c r="A247" t="s">
        <v>3277</v>
      </c>
      <c r="D247" t="s">
        <v>409</v>
      </c>
      <c r="F247" t="s">
        <v>56</v>
      </c>
    </row>
    <row r="248" spans="1:10" x14ac:dyDescent="0.2">
      <c r="A248" t="s">
        <v>3278</v>
      </c>
      <c r="D248" t="s">
        <v>409</v>
      </c>
      <c r="F248" t="s">
        <v>2940</v>
      </c>
      <c r="G248" t="s">
        <v>2680</v>
      </c>
      <c r="H248" t="s">
        <v>2681</v>
      </c>
      <c r="I248" t="s">
        <v>2682</v>
      </c>
      <c r="J248" t="s">
        <v>419</v>
      </c>
    </row>
    <row r="249" spans="1:10" x14ac:dyDescent="0.2">
      <c r="A249" t="s">
        <v>3279</v>
      </c>
      <c r="D249" t="s">
        <v>409</v>
      </c>
      <c r="F249" t="s">
        <v>56</v>
      </c>
    </row>
    <row r="250" spans="1:10" x14ac:dyDescent="0.2">
      <c r="A250" t="s">
        <v>3280</v>
      </c>
      <c r="D250" t="s">
        <v>2708</v>
      </c>
      <c r="F250" t="s">
        <v>56</v>
      </c>
    </row>
    <row r="251" spans="1:10" x14ac:dyDescent="0.2">
      <c r="A251" t="s">
        <v>3281</v>
      </c>
      <c r="D251" t="s">
        <v>2708</v>
      </c>
      <c r="F251" t="s">
        <v>2940</v>
      </c>
      <c r="G251" t="s">
        <v>2680</v>
      </c>
      <c r="H251" t="s">
        <v>2681</v>
      </c>
      <c r="I251" t="s">
        <v>2682</v>
      </c>
      <c r="J251" t="s">
        <v>419</v>
      </c>
    </row>
    <row r="252" spans="1:10" x14ac:dyDescent="0.2">
      <c r="A252" t="s">
        <v>3282</v>
      </c>
      <c r="D252" t="s">
        <v>486</v>
      </c>
      <c r="F252" t="s">
        <v>56</v>
      </c>
    </row>
    <row r="253" spans="1:10" x14ac:dyDescent="0.2">
      <c r="A253" t="s">
        <v>3283</v>
      </c>
      <c r="D253" t="s">
        <v>486</v>
      </c>
      <c r="F253" t="s">
        <v>2726</v>
      </c>
      <c r="G253" t="s">
        <v>2727</v>
      </c>
    </row>
    <row r="254" spans="1:10" x14ac:dyDescent="0.2">
      <c r="A254" t="s">
        <v>3284</v>
      </c>
      <c r="D254" t="s">
        <v>486</v>
      </c>
      <c r="F254" t="s">
        <v>56</v>
      </c>
    </row>
    <row r="255" spans="1:10" x14ac:dyDescent="0.2">
      <c r="A255" t="s">
        <v>3285</v>
      </c>
      <c r="D255" t="s">
        <v>2745</v>
      </c>
      <c r="F255" t="s">
        <v>56</v>
      </c>
    </row>
    <row r="256" spans="1:10" x14ac:dyDescent="0.2">
      <c r="A256" t="s">
        <v>3286</v>
      </c>
      <c r="D256" t="s">
        <v>2750</v>
      </c>
      <c r="F256" t="s">
        <v>56</v>
      </c>
    </row>
    <row r="257" spans="1:9" x14ac:dyDescent="0.2">
      <c r="A257" t="s">
        <v>3287</v>
      </c>
      <c r="D257" t="s">
        <v>2750</v>
      </c>
      <c r="F257" t="s">
        <v>2756</v>
      </c>
      <c r="G257" t="s">
        <v>2757</v>
      </c>
      <c r="H257" t="s">
        <v>2758</v>
      </c>
      <c r="I257" t="s">
        <v>2759</v>
      </c>
    </row>
    <row r="258" spans="1:9" x14ac:dyDescent="0.2">
      <c r="A258" t="s">
        <v>3288</v>
      </c>
      <c r="D258" t="s">
        <v>2750</v>
      </c>
      <c r="F258" t="s">
        <v>56</v>
      </c>
    </row>
    <row r="259" spans="1:9" x14ac:dyDescent="0.2">
      <c r="A259" t="s">
        <v>3289</v>
      </c>
      <c r="D259" t="s">
        <v>2750</v>
      </c>
      <c r="F259" t="s">
        <v>2778</v>
      </c>
      <c r="G259" t="s">
        <v>2779</v>
      </c>
      <c r="H259" t="s">
        <v>2780</v>
      </c>
    </row>
    <row r="260" spans="1:9" x14ac:dyDescent="0.2">
      <c r="A260" t="s">
        <v>3290</v>
      </c>
      <c r="D260" t="s">
        <v>2783</v>
      </c>
      <c r="F260" t="s">
        <v>2784</v>
      </c>
      <c r="G260" t="s">
        <v>2785</v>
      </c>
      <c r="H260" t="s">
        <v>2786</v>
      </c>
      <c r="I260" t="s">
        <v>2787</v>
      </c>
    </row>
    <row r="261" spans="1:9" x14ac:dyDescent="0.2">
      <c r="A261" t="s">
        <v>3291</v>
      </c>
      <c r="D261" t="s">
        <v>2783</v>
      </c>
      <c r="F261" t="s">
        <v>56</v>
      </c>
    </row>
    <row r="262" spans="1:9" x14ac:dyDescent="0.2">
      <c r="A262" t="s">
        <v>3292</v>
      </c>
      <c r="D262" t="s">
        <v>2801</v>
      </c>
      <c r="F262" t="s">
        <v>56</v>
      </c>
    </row>
  </sheetData>
  <sheetProtection password="F0A6" sheet="1" objects="1" scenarios="1"/>
  <mergeCells count="1">
    <mergeCell ref="F1:O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B5"/>
  <sheetViews>
    <sheetView workbookViewId="0">
      <selection activeCell="C7" sqref="C7"/>
    </sheetView>
  </sheetViews>
  <sheetFormatPr defaultRowHeight="12.75" x14ac:dyDescent="0.2"/>
  <sheetData>
    <row r="1" spans="1:2" x14ac:dyDescent="0.2">
      <c r="A1" s="15"/>
      <c r="B1" s="15"/>
    </row>
    <row r="2" spans="1:2" x14ac:dyDescent="0.2">
      <c r="A2" s="15"/>
      <c r="B2" s="15"/>
    </row>
    <row r="3" spans="1:2" x14ac:dyDescent="0.2">
      <c r="A3" s="15"/>
      <c r="B3" s="15"/>
    </row>
    <row r="4" spans="1:2" x14ac:dyDescent="0.2">
      <c r="A4" s="15"/>
      <c r="B4" s="15"/>
    </row>
    <row r="5" spans="1:2" x14ac:dyDescent="0.2">
      <c r="A5" s="15"/>
      <c r="B5" s="1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140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66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141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87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88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89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399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90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91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400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92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93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94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95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96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97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98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99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100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64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101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102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103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104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105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106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123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107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125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108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109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110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358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359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360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x14ac:dyDescent="0.2">
      <c r="A72" s="134" t="s">
        <v>361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362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363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364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password="F0A6" sheet="1" objects="1" scenarios="1"/>
  <pageMargins left="0.74803149606299213" right="0.15748031496062992" top="1.1023622047244095" bottom="0.19685039370078741" header="0.51181102362204722" footer="0.51181102362204722"/>
  <pageSetup paperSize="9" scale="74" orientation="portrait" r:id="rId1"/>
  <headerFooter alignWithMargins="0">
    <oddHeader>&amp;LFINANSINSPEKTIONEN&amp;CMANUAL
12.8.2010&amp;R
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140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66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141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87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88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89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399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90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91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400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92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93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94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95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96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97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98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99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100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64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101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102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103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104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105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106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123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107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125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108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109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110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357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358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359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360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2.75" customHeight="1" x14ac:dyDescent="0.2">
      <c r="A72" s="134" t="s">
        <v>361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362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363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364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password="F0A6" sheet="1" objects="1" scenarios="1"/>
  <pageMargins left="0.74803149606299213" right="0.15748031496062992" top="1.1023622047244095" bottom="0.19685039370078741" header="0.51181102362204722" footer="0.51181102362204722"/>
  <pageSetup paperSize="9" scale="78" orientation="portrait" r:id="rId1"/>
  <headerFooter alignWithMargins="0">
    <oddHeader>&amp;LFINANCIAL SUPERVISORY AUTHORITY&amp;CMANUAL
12.8.2010&amp;R
&amp;P (&amp;N)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G51"/>
  <sheetViews>
    <sheetView showGridLines="0" workbookViewId="0">
      <selection activeCell="K13" sqref="K13"/>
    </sheetView>
  </sheetViews>
  <sheetFormatPr defaultColWidth="8.7109375" defaultRowHeight="12" x14ac:dyDescent="0.2"/>
  <cols>
    <col min="1" max="1" width="44.5703125" style="29" customWidth="1"/>
    <col min="2" max="2" width="38" style="29" customWidth="1"/>
    <col min="3" max="3" width="35.7109375" style="29" customWidth="1"/>
    <col min="4" max="16384" width="8.7109375" style="29"/>
  </cols>
  <sheetData>
    <row r="1" spans="1:6" ht="34.5" customHeight="1" x14ac:dyDescent="0.2">
      <c r="A1" s="82" t="s">
        <v>559</v>
      </c>
      <c r="B1" s="83" t="s">
        <v>59</v>
      </c>
      <c r="C1" s="84"/>
      <c r="D1" s="28" t="str">
        <f>B3</f>
        <v>R1234567RA201.txt</v>
      </c>
      <c r="F1" s="30"/>
    </row>
    <row r="2" spans="1:6" ht="12" customHeight="1" x14ac:dyDescent="0.2">
      <c r="A2" s="85"/>
      <c r="B2" s="86" t="s">
        <v>404</v>
      </c>
      <c r="C2" s="87"/>
      <c r="F2" s="30"/>
    </row>
    <row r="3" spans="1:6" ht="15" x14ac:dyDescent="0.2">
      <c r="A3" s="88" t="s">
        <v>41</v>
      </c>
      <c r="B3" s="89" t="str">
        <f>IF(ISERROR(Tiedonvastaanottaja &amp; Yksilointitunnus &amp; Tiedonajankohta &amp;Systeemitunnus&amp;Tiedonantajataso),"",Tiedonvastaanottaja &amp; Yksilointitunnus &amp; Tiedonajankohta &amp; Systeemitunnus&amp;Tiedonantajataso&amp;".txt")</f>
        <v>R1234567RA201.txt</v>
      </c>
      <c r="C3" s="90"/>
    </row>
    <row r="4" spans="1:6" x14ac:dyDescent="0.2">
      <c r="A4" s="91"/>
      <c r="B4" s="92" t="str">
        <f>CHOOSE(MATCH(Tiedonvastaanottaja,{"R";"T"},0),"rahoitus@bof.fi","rahoitus@stat.fi")</f>
        <v>rahoitus@bof.fi</v>
      </c>
      <c r="C4" s="90"/>
      <c r="F4" s="30"/>
    </row>
    <row r="5" spans="1:6" x14ac:dyDescent="0.2">
      <c r="A5" s="93" t="s">
        <v>42</v>
      </c>
      <c r="B5" s="92"/>
      <c r="C5" s="90"/>
    </row>
    <row r="6" spans="1:6" x14ac:dyDescent="0.2">
      <c r="A6" s="94"/>
      <c r="B6" s="95"/>
      <c r="C6" s="90"/>
      <c r="F6" s="30"/>
    </row>
    <row r="7" spans="1:6" x14ac:dyDescent="0.2">
      <c r="A7" s="93" t="s">
        <v>44</v>
      </c>
      <c r="B7" s="96">
        <v>201</v>
      </c>
      <c r="C7" s="90"/>
    </row>
    <row r="8" spans="1:6" x14ac:dyDescent="0.2">
      <c r="A8" s="94"/>
      <c r="B8" s="97"/>
      <c r="C8" s="90"/>
    </row>
    <row r="9" spans="1:6" x14ac:dyDescent="0.2">
      <c r="A9" s="94" t="s">
        <v>43</v>
      </c>
      <c r="B9" s="98"/>
      <c r="C9" s="90"/>
    </row>
    <row r="10" spans="1:6" x14ac:dyDescent="0.2">
      <c r="A10" s="94"/>
      <c r="B10" s="97"/>
      <c r="C10" s="90"/>
    </row>
    <row r="11" spans="1:6" x14ac:dyDescent="0.2">
      <c r="A11" s="94" t="s">
        <v>45</v>
      </c>
      <c r="B11" s="137">
        <v>1</v>
      </c>
      <c r="C11" s="90"/>
    </row>
    <row r="12" spans="1:6" x14ac:dyDescent="0.2">
      <c r="A12" s="94"/>
      <c r="B12" s="95"/>
      <c r="C12" s="90"/>
      <c r="F12" s="30"/>
    </row>
    <row r="13" spans="1:6" x14ac:dyDescent="0.2">
      <c r="A13" s="94" t="s">
        <v>46</v>
      </c>
      <c r="B13" s="99" t="s">
        <v>20</v>
      </c>
      <c r="C13" s="90"/>
    </row>
    <row r="14" spans="1:6" x14ac:dyDescent="0.2">
      <c r="A14" s="94"/>
      <c r="B14" s="95"/>
      <c r="C14" s="90"/>
      <c r="F14" s="30"/>
    </row>
    <row r="15" spans="1:6" x14ac:dyDescent="0.2">
      <c r="A15" s="94" t="s">
        <v>47</v>
      </c>
      <c r="B15" s="100">
        <v>20250912</v>
      </c>
      <c r="C15" s="90"/>
    </row>
    <row r="16" spans="1:6" x14ac:dyDescent="0.2">
      <c r="A16" s="94"/>
      <c r="B16" s="95"/>
      <c r="C16" s="90"/>
      <c r="F16" s="30"/>
    </row>
    <row r="17" spans="1:6" x14ac:dyDescent="0.2">
      <c r="A17" s="94" t="s">
        <v>48</v>
      </c>
      <c r="B17" s="100"/>
      <c r="C17" s="90"/>
    </row>
    <row r="18" spans="1:6" x14ac:dyDescent="0.2">
      <c r="A18" s="94"/>
      <c r="B18" s="95"/>
      <c r="C18" s="90"/>
      <c r="D18" s="31"/>
      <c r="F18" s="30"/>
    </row>
    <row r="19" spans="1:6" x14ac:dyDescent="0.2">
      <c r="A19" s="94" t="s">
        <v>49</v>
      </c>
      <c r="B19" s="101">
        <v>1</v>
      </c>
      <c r="C19" s="90"/>
      <c r="D19" s="31"/>
    </row>
    <row r="20" spans="1:6" x14ac:dyDescent="0.2">
      <c r="A20" s="94"/>
      <c r="B20" s="102"/>
      <c r="C20" s="90"/>
    </row>
    <row r="21" spans="1:6" x14ac:dyDescent="0.2">
      <c r="A21" s="103" t="s">
        <v>50</v>
      </c>
      <c r="B21" s="104" t="s">
        <v>51</v>
      </c>
      <c r="C21" s="90"/>
    </row>
    <row r="22" spans="1:6" x14ac:dyDescent="0.2">
      <c r="A22" s="103"/>
      <c r="B22" s="105"/>
      <c r="C22" s="90"/>
    </row>
    <row r="23" spans="1:6" x14ac:dyDescent="0.2">
      <c r="A23" s="103" t="s">
        <v>373</v>
      </c>
      <c r="B23" s="255" t="b">
        <v>0</v>
      </c>
      <c r="C23" s="90"/>
    </row>
    <row r="24" spans="1:6" x14ac:dyDescent="0.2">
      <c r="A24" s="106"/>
      <c r="B24" s="107"/>
      <c r="C24" s="108"/>
    </row>
    <row r="25" spans="1:6" x14ac:dyDescent="0.2">
      <c r="A25" s="103"/>
      <c r="B25" s="109"/>
      <c r="C25" s="90"/>
    </row>
    <row r="26" spans="1:6" x14ac:dyDescent="0.2">
      <c r="A26" s="103" t="s">
        <v>150</v>
      </c>
      <c r="B26" s="109"/>
      <c r="C26" s="90"/>
    </row>
    <row r="27" spans="1:6" x14ac:dyDescent="0.2">
      <c r="A27" s="110" t="s">
        <v>151</v>
      </c>
      <c r="B27" s="111"/>
      <c r="C27" s="90"/>
    </row>
    <row r="28" spans="1:6" x14ac:dyDescent="0.2">
      <c r="A28" s="110" t="s">
        <v>152</v>
      </c>
      <c r="B28" s="112"/>
      <c r="C28" s="90"/>
    </row>
    <row r="29" spans="1:6" x14ac:dyDescent="0.2">
      <c r="A29" s="113" t="s">
        <v>153</v>
      </c>
      <c r="B29" s="111"/>
      <c r="C29" s="90"/>
    </row>
    <row r="30" spans="1:6" x14ac:dyDescent="0.2">
      <c r="A30" s="114"/>
      <c r="B30" s="115"/>
      <c r="C30" s="108"/>
    </row>
    <row r="31" spans="1:6" s="32" customFormat="1" x14ac:dyDescent="0.2">
      <c r="A31" s="74"/>
      <c r="B31" s="74"/>
    </row>
    <row r="32" spans="1:6" ht="13.15" customHeight="1" x14ac:dyDescent="0.2">
      <c r="A32" s="77" t="s">
        <v>119</v>
      </c>
      <c r="B32" s="75" t="s">
        <v>136</v>
      </c>
      <c r="D32" s="28" t="s">
        <v>63</v>
      </c>
    </row>
    <row r="33" spans="1:7" ht="13.15" customHeight="1" x14ac:dyDescent="0.2">
      <c r="A33" s="75" t="s">
        <v>120</v>
      </c>
      <c r="B33" s="75" t="str">
        <f>IF(sp_Language="EN",TEXT(C33,"@"),PROPER(C33))</f>
        <v>Finanssivalvonta</v>
      </c>
      <c r="C33" s="28" t="s">
        <v>137</v>
      </c>
    </row>
    <row r="34" spans="1:7" ht="13.15" customHeight="1" x14ac:dyDescent="0.2">
      <c r="A34" s="75" t="s">
        <v>35</v>
      </c>
      <c r="B34" s="75" t="s">
        <v>180</v>
      </c>
      <c r="C34" s="33"/>
      <c r="D34" s="28"/>
      <c r="E34" s="34"/>
      <c r="F34" s="34"/>
      <c r="G34" s="34"/>
    </row>
    <row r="35" spans="1:7" ht="13.15" customHeight="1" x14ac:dyDescent="0.2">
      <c r="A35" s="75" t="s">
        <v>113</v>
      </c>
      <c r="B35" s="187" t="s">
        <v>1762</v>
      </c>
      <c r="C35" s="33"/>
    </row>
    <row r="36" spans="1:7" ht="13.15" customHeight="1" x14ac:dyDescent="0.2">
      <c r="A36" s="75" t="s">
        <v>34</v>
      </c>
      <c r="B36" s="75" t="s">
        <v>626</v>
      </c>
      <c r="D36" s="35"/>
    </row>
    <row r="37" spans="1:7" ht="13.15" customHeight="1" x14ac:dyDescent="0.2">
      <c r="A37" s="75" t="s">
        <v>36</v>
      </c>
      <c r="B37" s="76" t="s">
        <v>405</v>
      </c>
      <c r="D37" s="36"/>
    </row>
    <row r="38" spans="1:7" ht="13.15" customHeight="1" x14ac:dyDescent="0.2">
      <c r="A38" s="75" t="s">
        <v>121</v>
      </c>
      <c r="B38" s="75" t="str">
        <f>sp_Version&amp;" ("&amp;D38&amp;")"</f>
        <v>1.0.4 (27.9.2022)</v>
      </c>
      <c r="C38" s="28" t="s">
        <v>2670</v>
      </c>
      <c r="D38" s="37" t="s">
        <v>2668</v>
      </c>
    </row>
    <row r="39" spans="1:7" x14ac:dyDescent="0.2">
      <c r="B39" s="32"/>
    </row>
    <row r="40" spans="1:7" x14ac:dyDescent="0.2">
      <c r="A40" s="116" t="s">
        <v>382</v>
      </c>
      <c r="B40" s="117"/>
    </row>
    <row r="41" spans="1:7" x14ac:dyDescent="0.2">
      <c r="A41" s="116" t="s">
        <v>383</v>
      </c>
      <c r="B41" s="118"/>
    </row>
    <row r="42" spans="1:7" x14ac:dyDescent="0.2">
      <c r="A42" s="116" t="s">
        <v>384</v>
      </c>
      <c r="B42" s="119"/>
    </row>
    <row r="43" spans="1:7" x14ac:dyDescent="0.2">
      <c r="A43" s="116" t="s">
        <v>385</v>
      </c>
      <c r="B43" s="120"/>
    </row>
    <row r="44" spans="1:7" x14ac:dyDescent="0.2">
      <c r="A44" s="116" t="s">
        <v>386</v>
      </c>
      <c r="B44" s="121"/>
    </row>
    <row r="46" spans="1:7" hidden="1" x14ac:dyDescent="0.2">
      <c r="A46" s="29" t="s">
        <v>155</v>
      </c>
      <c r="B46" s="29">
        <v>18</v>
      </c>
    </row>
    <row r="47" spans="1:7" hidden="1" x14ac:dyDescent="0.2">
      <c r="A47" s="29" t="s">
        <v>135</v>
      </c>
      <c r="B47" s="38">
        <v>1</v>
      </c>
    </row>
    <row r="48" spans="1:7" hidden="1" x14ac:dyDescent="0.2">
      <c r="A48" s="39" t="s">
        <v>52</v>
      </c>
    </row>
    <row r="49" spans="1:1" hidden="1" x14ac:dyDescent="0.2">
      <c r="A49" s="32" t="s">
        <v>53</v>
      </c>
    </row>
    <row r="50" spans="1:1" hidden="1" x14ac:dyDescent="0.2">
      <c r="A50" s="32" t="s">
        <v>54</v>
      </c>
    </row>
    <row r="51" spans="1:1" hidden="1" x14ac:dyDescent="0.2">
      <c r="A51" s="32" t="s">
        <v>55</v>
      </c>
    </row>
  </sheetData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74" orientation="portrait" horizontalDpi="360" verticalDpi="300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10</xdr:row>
                    <xdr:rowOff>38100</xdr:rowOff>
                  </from>
                  <to>
                    <xdr:col>2</xdr:col>
                    <xdr:colOff>2190750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12</xdr:row>
                    <xdr:rowOff>95250</xdr:rowOff>
                  </from>
                  <to>
                    <xdr:col>2</xdr:col>
                    <xdr:colOff>2190750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14</xdr:row>
                    <xdr:rowOff>95250</xdr:rowOff>
                  </from>
                  <to>
                    <xdr:col>2</xdr:col>
                    <xdr:colOff>2190750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16</xdr:row>
                    <xdr:rowOff>95250</xdr:rowOff>
                  </from>
                  <to>
                    <xdr:col>2</xdr:col>
                    <xdr:colOff>2190750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18</xdr:row>
                    <xdr:rowOff>95250</xdr:rowOff>
                  </from>
                  <to>
                    <xdr:col>2</xdr:col>
                    <xdr:colOff>2190750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1123950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kEiRaportoitavaa">
              <controlPr locked="0" defaultSize="0" autoFill="0" autoLine="0" autoPict="0">
                <anchor moveWithCells="1">
                  <from>
                    <xdr:col>0</xdr:col>
                    <xdr:colOff>2952750</xdr:colOff>
                    <xdr:row>21</xdr:row>
                    <xdr:rowOff>95250</xdr:rowOff>
                  </from>
                  <to>
                    <xdr:col>1</xdr:col>
                    <xdr:colOff>285750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Q223"/>
  <sheetViews>
    <sheetView showGridLines="0" topLeftCell="A143" zoomScaleNormal="100" zoomScaleSheetLayoutView="55" workbookViewId="0">
      <selection activeCell="D140" sqref="D140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114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2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RA01</v>
      </c>
      <c r="E2" s="27" t="s">
        <v>3337</v>
      </c>
      <c r="F2" s="27" t="s">
        <v>3338</v>
      </c>
      <c r="G2" s="27" t="s">
        <v>1690</v>
      </c>
      <c r="H2" s="40" t="s">
        <v>3339</v>
      </c>
    </row>
    <row r="4" spans="1:12" ht="14.85" customHeight="1" x14ac:dyDescent="0.2">
      <c r="A4" s="181" t="s">
        <v>137</v>
      </c>
      <c r="B4" s="182"/>
      <c r="C4" s="183"/>
      <c r="D4" s="183"/>
      <c r="E4" s="184"/>
      <c r="K4" s="40" t="s">
        <v>111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112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559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461</v>
      </c>
      <c r="L9" s="451"/>
    </row>
    <row r="10" spans="1:12" ht="29.65" customHeight="1" x14ac:dyDescent="0.2">
      <c r="A10" s="456" t="s">
        <v>365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33</v>
      </c>
      <c r="B11" s="456"/>
      <c r="C11" s="456"/>
      <c r="D11" s="191" t="s">
        <v>747</v>
      </c>
      <c r="E11" s="188"/>
      <c r="K11" s="452"/>
      <c r="L11" s="453"/>
    </row>
    <row r="12" spans="1:12" ht="26.25" customHeight="1" x14ac:dyDescent="0.2">
      <c r="A12" s="456" t="s">
        <v>35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</v>
      </c>
      <c r="B13" s="42"/>
      <c r="C13" s="42"/>
      <c r="D13" s="183" t="s">
        <v>626</v>
      </c>
      <c r="E13" s="188"/>
      <c r="F13" s="44"/>
      <c r="G13" s="44"/>
    </row>
    <row r="14" spans="1:12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746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2015</v>
      </c>
      <c r="O19" s="227" t="s">
        <v>624</v>
      </c>
    </row>
    <row r="20" spans="1:17" ht="22.5" customHeight="1" x14ac:dyDescent="0.2"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ht="22.5" customHeight="1" x14ac:dyDescent="0.25">
      <c r="A21" s="183" t="s">
        <v>32</v>
      </c>
      <c r="B21" s="183"/>
      <c r="C21" s="195" t="s">
        <v>3064</v>
      </c>
      <c r="D21" s="196" t="s">
        <v>407</v>
      </c>
      <c r="E21" s="194"/>
      <c r="F21" s="415"/>
      <c r="G21" s="415"/>
      <c r="H21" s="415"/>
      <c r="I21" s="415"/>
      <c r="J21" s="415"/>
      <c r="K21" s="415"/>
      <c r="L21" s="415"/>
      <c r="M21" s="415"/>
      <c r="N21" s="415"/>
      <c r="O21" s="416"/>
    </row>
    <row r="22" spans="1:17" s="43" customFormat="1" ht="36" customHeight="1" x14ac:dyDescent="0.2">
      <c r="A22" s="417" t="s">
        <v>3029</v>
      </c>
      <c r="B22" s="203"/>
      <c r="C22" s="42" t="s">
        <v>3062</v>
      </c>
      <c r="D22" s="198" t="s">
        <v>463</v>
      </c>
      <c r="E22" s="202"/>
      <c r="F22" s="154" t="s">
        <v>53</v>
      </c>
      <c r="G22" s="154" t="s">
        <v>627</v>
      </c>
      <c r="H22" s="154" t="s">
        <v>462</v>
      </c>
      <c r="I22" s="154" t="s">
        <v>510</v>
      </c>
    </row>
    <row r="23" spans="1:17" s="43" customFormat="1" ht="15" customHeight="1" x14ac:dyDescent="0.2">
      <c r="A23" s="199">
        <v>20</v>
      </c>
      <c r="B23" s="200"/>
      <c r="C23" s="42" t="s">
        <v>3063</v>
      </c>
      <c r="D23" s="201" t="s">
        <v>638</v>
      </c>
      <c r="E23" s="202"/>
      <c r="F23" s="160"/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30</v>
      </c>
      <c r="B24" s="200"/>
      <c r="C24" s="42" t="s">
        <v>3063</v>
      </c>
      <c r="D24" s="201" t="s">
        <v>640</v>
      </c>
      <c r="E24" s="202"/>
      <c r="F24" s="156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629</v>
      </c>
      <c r="B25" s="200"/>
      <c r="C25" s="42" t="s">
        <v>3063</v>
      </c>
      <c r="D25" s="201" t="s">
        <v>418</v>
      </c>
      <c r="E25" s="202"/>
      <c r="F25" s="258">
        <v>10</v>
      </c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>
        <v>50</v>
      </c>
      <c r="B26" s="200"/>
      <c r="C26" s="42" t="s">
        <v>3063</v>
      </c>
      <c r="D26" s="201" t="s">
        <v>639</v>
      </c>
      <c r="E26" s="202"/>
      <c r="F26" s="259"/>
      <c r="G26" s="150">
        <v>10</v>
      </c>
      <c r="H26" s="146">
        <v>10</v>
      </c>
      <c r="I26" s="146">
        <v>10</v>
      </c>
      <c r="J26" s="124"/>
      <c r="K26" s="125"/>
      <c r="L26" s="125"/>
      <c r="M26" s="125"/>
      <c r="N26" s="125"/>
      <c r="O26" s="162"/>
    </row>
    <row r="27" spans="1:17" s="43" customFormat="1" ht="15" customHeight="1" x14ac:dyDescent="0.2">
      <c r="A27" s="199" t="s">
        <v>630</v>
      </c>
      <c r="B27" s="200"/>
      <c r="C27" s="42" t="s">
        <v>3063</v>
      </c>
      <c r="D27" s="201" t="s">
        <v>3297</v>
      </c>
      <c r="E27" s="202"/>
      <c r="F27" s="168"/>
      <c r="G27" s="150">
        <v>10</v>
      </c>
      <c r="H27" s="146">
        <v>10</v>
      </c>
      <c r="I27" s="146">
        <v>10</v>
      </c>
      <c r="J27" s="127"/>
      <c r="K27" s="128"/>
      <c r="L27" s="128"/>
      <c r="M27" s="128"/>
      <c r="N27" s="128"/>
      <c r="O27" s="163"/>
    </row>
    <row r="28" spans="1:17" s="43" customFormat="1" ht="21.75" customHeight="1" x14ac:dyDescent="0.2">
      <c r="B28" s="184"/>
      <c r="C28" s="42"/>
      <c r="D28" s="201"/>
      <c r="E28" s="233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7" s="43" customFormat="1" ht="30" customHeight="1" x14ac:dyDescent="0.25">
      <c r="B29" s="42"/>
      <c r="C29" s="42"/>
      <c r="D29" s="205" t="s">
        <v>408</v>
      </c>
      <c r="E29" s="197"/>
      <c r="F29" s="44"/>
      <c r="H29" s="44"/>
      <c r="I29" s="44"/>
      <c r="J29" s="44"/>
      <c r="K29" s="44"/>
      <c r="L29" s="44"/>
      <c r="M29" s="44"/>
      <c r="N29" s="44"/>
    </row>
    <row r="30" spans="1:17" s="43" customFormat="1" ht="15" customHeight="1" x14ac:dyDescent="0.2">
      <c r="A30" s="417" t="s">
        <v>3030</v>
      </c>
      <c r="B30" s="42"/>
      <c r="C30" s="42" t="s">
        <v>3062</v>
      </c>
      <c r="D30" s="206" t="s">
        <v>414</v>
      </c>
      <c r="E30" s="197"/>
      <c r="F30" s="226" t="s">
        <v>56</v>
      </c>
      <c r="G30" s="44"/>
      <c r="H30" s="44"/>
      <c r="I30" s="44"/>
      <c r="J30" s="44"/>
      <c r="K30" s="44"/>
      <c r="L30" s="44"/>
      <c r="M30" s="44"/>
      <c r="N30" s="44"/>
    </row>
    <row r="31" spans="1:17" s="43" customFormat="1" ht="15" customHeight="1" x14ac:dyDescent="0.2">
      <c r="A31" s="199">
        <v>100</v>
      </c>
      <c r="B31" s="200"/>
      <c r="C31" s="42" t="s">
        <v>3063</v>
      </c>
      <c r="D31" s="207" t="s">
        <v>464</v>
      </c>
      <c r="E31" s="208"/>
      <c r="F31" s="148">
        <v>10</v>
      </c>
      <c r="G31" s="126"/>
      <c r="H31" s="122"/>
      <c r="I31" s="122"/>
      <c r="J31" s="122"/>
      <c r="K31" s="122"/>
      <c r="L31" s="122"/>
      <c r="M31" s="122"/>
      <c r="N31" s="122"/>
      <c r="O31" s="161"/>
      <c r="Q31" s="413"/>
    </row>
    <row r="32" spans="1:17" ht="15" customHeight="1" x14ac:dyDescent="0.2">
      <c r="A32" s="199">
        <v>110</v>
      </c>
      <c r="B32" s="200"/>
      <c r="C32" s="42" t="s">
        <v>3063</v>
      </c>
      <c r="D32" s="207" t="s">
        <v>465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120</v>
      </c>
      <c r="B33" s="200"/>
      <c r="C33" s="42" t="s">
        <v>3063</v>
      </c>
      <c r="D33" s="207" t="s">
        <v>1938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 t="s">
        <v>1645</v>
      </c>
      <c r="B34" s="200"/>
      <c r="C34" s="42" t="s">
        <v>3063</v>
      </c>
      <c r="D34" s="207" t="s">
        <v>1939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130</v>
      </c>
      <c r="B35" s="200"/>
      <c r="C35" s="42" t="s">
        <v>3063</v>
      </c>
      <c r="D35" s="207" t="s">
        <v>1940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140</v>
      </c>
      <c r="B36" s="200"/>
      <c r="C36" s="419" t="s">
        <v>3063</v>
      </c>
      <c r="D36" s="207" t="s">
        <v>468</v>
      </c>
      <c r="E36" s="208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7" ht="15" customHeight="1" x14ac:dyDescent="0.2">
      <c r="A37" s="199">
        <v>150</v>
      </c>
      <c r="B37" s="200"/>
      <c r="C37" s="419" t="s">
        <v>3063</v>
      </c>
      <c r="D37" s="210" t="s">
        <v>469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160</v>
      </c>
      <c r="B38" s="200"/>
      <c r="C38" s="419" t="s">
        <v>3063</v>
      </c>
      <c r="D38" s="210" t="s">
        <v>470</v>
      </c>
      <c r="E38" s="211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 t="s">
        <v>760</v>
      </c>
      <c r="B39" s="200"/>
      <c r="C39" s="419" t="s">
        <v>3063</v>
      </c>
      <c r="D39" s="210" t="s">
        <v>1809</v>
      </c>
      <c r="E39" s="211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170</v>
      </c>
      <c r="B40" s="200"/>
      <c r="C40" s="419" t="s">
        <v>3063</v>
      </c>
      <c r="D40" s="207" t="s">
        <v>641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7" ht="15" customHeight="1" x14ac:dyDescent="0.2">
      <c r="A41" s="417" t="s">
        <v>3031</v>
      </c>
      <c r="B41" s="42"/>
      <c r="C41" s="195" t="s">
        <v>3062</v>
      </c>
      <c r="D41" s="212" t="s">
        <v>409</v>
      </c>
      <c r="E41" s="197"/>
      <c r="F41" s="226" t="s">
        <v>56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7" ht="15" customHeight="1" x14ac:dyDescent="0.2">
      <c r="A42" s="199">
        <v>200</v>
      </c>
      <c r="B42" s="200"/>
      <c r="C42" s="195" t="s">
        <v>3063</v>
      </c>
      <c r="D42" s="207" t="s">
        <v>464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P42" s="43"/>
      <c r="Q42" s="414"/>
    </row>
    <row r="43" spans="1:17" ht="15" customHeight="1" x14ac:dyDescent="0.2">
      <c r="A43" s="199">
        <v>210</v>
      </c>
      <c r="B43" s="200"/>
      <c r="C43" s="195" t="s">
        <v>3063</v>
      </c>
      <c r="D43" s="207" t="s">
        <v>465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220</v>
      </c>
      <c r="B44" s="200"/>
      <c r="C44" s="195" t="s">
        <v>3063</v>
      </c>
      <c r="D44" s="207" t="s">
        <v>471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230</v>
      </c>
      <c r="B45" s="200"/>
      <c r="C45" s="195" t="s">
        <v>3063</v>
      </c>
      <c r="D45" s="207" t="s">
        <v>1647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30" customHeight="1" x14ac:dyDescent="0.2">
      <c r="A46" s="199" t="s">
        <v>1836</v>
      </c>
      <c r="B46" s="200"/>
      <c r="C46" s="195" t="s">
        <v>3063</v>
      </c>
      <c r="D46" s="210" t="s">
        <v>1950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30" customHeight="1" x14ac:dyDescent="0.2">
      <c r="A47" s="199">
        <v>240</v>
      </c>
      <c r="B47" s="200"/>
      <c r="C47" s="195" t="s">
        <v>3063</v>
      </c>
      <c r="D47" s="210" t="s">
        <v>1951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30" customHeight="1" x14ac:dyDescent="0.2">
      <c r="A48" s="199">
        <v>250</v>
      </c>
      <c r="B48" s="200"/>
      <c r="C48" s="195" t="s">
        <v>3063</v>
      </c>
      <c r="D48" s="210" t="s">
        <v>1952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260</v>
      </c>
      <c r="B49" s="200"/>
      <c r="C49" s="356" t="s">
        <v>3063</v>
      </c>
      <c r="D49" s="207" t="s">
        <v>473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270</v>
      </c>
      <c r="B50" s="200"/>
      <c r="C50" s="356" t="s">
        <v>3063</v>
      </c>
      <c r="D50" s="207" t="s">
        <v>474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280</v>
      </c>
      <c r="B51" s="200"/>
      <c r="C51" s="195" t="s">
        <v>3063</v>
      </c>
      <c r="D51" s="213" t="s">
        <v>475</v>
      </c>
      <c r="E51" s="195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290</v>
      </c>
      <c r="B52" s="200"/>
      <c r="C52" s="195" t="s">
        <v>3063</v>
      </c>
      <c r="D52" s="213" t="s">
        <v>788</v>
      </c>
      <c r="E52" s="195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28.5" customHeight="1" x14ac:dyDescent="0.2">
      <c r="A53" s="199">
        <v>300</v>
      </c>
      <c r="B53" s="200"/>
      <c r="C53" s="195" t="s">
        <v>3063</v>
      </c>
      <c r="D53" s="214" t="s">
        <v>477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>
        <v>310</v>
      </c>
      <c r="B54" s="200"/>
      <c r="C54" s="195" t="s">
        <v>3063</v>
      </c>
      <c r="D54" s="214" t="s">
        <v>725</v>
      </c>
      <c r="E54" s="195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3063</v>
      </c>
      <c r="D55" s="214" t="s">
        <v>3298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9" t="s">
        <v>2671</v>
      </c>
      <c r="B56" s="200"/>
      <c r="C56" s="195" t="s">
        <v>3063</v>
      </c>
      <c r="D56" s="214" t="s">
        <v>2672</v>
      </c>
      <c r="E56" s="195"/>
      <c r="F56" s="157">
        <v>10</v>
      </c>
      <c r="G56" s="124"/>
      <c r="H56" s="125"/>
      <c r="I56" s="125"/>
      <c r="J56" s="125"/>
      <c r="K56" s="125"/>
      <c r="L56" s="125"/>
      <c r="M56" s="125"/>
      <c r="N56" s="125"/>
      <c r="O56" s="162"/>
    </row>
    <row r="57" spans="1:15" ht="15" customHeight="1" x14ac:dyDescent="0.2">
      <c r="A57" s="199">
        <v>330</v>
      </c>
      <c r="B57" s="200"/>
      <c r="C57" s="195" t="s">
        <v>3063</v>
      </c>
      <c r="D57" s="459" t="s">
        <v>641</v>
      </c>
      <c r="E57" s="460"/>
      <c r="F57" s="157">
        <v>10</v>
      </c>
      <c r="G57" s="127"/>
      <c r="H57" s="128"/>
      <c r="I57" s="128"/>
      <c r="J57" s="128"/>
      <c r="K57" s="128"/>
      <c r="L57" s="128"/>
      <c r="M57" s="128"/>
      <c r="N57" s="128"/>
      <c r="O57" s="163"/>
    </row>
    <row r="58" spans="1:15" ht="15" customHeight="1" x14ac:dyDescent="0.2">
      <c r="B58" s="184"/>
      <c r="C58" s="195"/>
      <c r="D58" s="214"/>
      <c r="E58" s="42"/>
      <c r="F58" s="41"/>
      <c r="G58" s="41"/>
      <c r="I58" s="41"/>
      <c r="J58" s="41"/>
    </row>
    <row r="59" spans="1:15" ht="15" customHeight="1" x14ac:dyDescent="0.25">
      <c r="A59" s="417" t="s">
        <v>3032</v>
      </c>
      <c r="B59" s="42"/>
      <c r="C59" s="195" t="s">
        <v>3062</v>
      </c>
      <c r="D59" s="279" t="s">
        <v>513</v>
      </c>
      <c r="E59" s="195"/>
      <c r="F59" s="226" t="s">
        <v>56</v>
      </c>
      <c r="G59" s="41"/>
      <c r="I59" s="41"/>
      <c r="J59" s="41"/>
    </row>
    <row r="60" spans="1:15" ht="15" customHeight="1" x14ac:dyDescent="0.2">
      <c r="A60" s="199">
        <v>520</v>
      </c>
      <c r="B60" s="200"/>
      <c r="C60" s="195" t="s">
        <v>3063</v>
      </c>
      <c r="D60" s="217" t="s">
        <v>481</v>
      </c>
      <c r="E60" s="195"/>
      <c r="F60" s="123">
        <v>10</v>
      </c>
      <c r="G60" s="126"/>
      <c r="H60" s="122"/>
      <c r="I60" s="122"/>
      <c r="J60" s="122"/>
      <c r="K60" s="122"/>
      <c r="L60" s="122"/>
      <c r="M60" s="122"/>
      <c r="N60" s="122"/>
      <c r="O60" s="161"/>
    </row>
    <row r="61" spans="1:15" ht="15" customHeight="1" x14ac:dyDescent="0.2">
      <c r="A61" s="199">
        <v>530</v>
      </c>
      <c r="B61" s="200"/>
      <c r="C61" s="195" t="s">
        <v>3063</v>
      </c>
      <c r="D61" s="217" t="s">
        <v>482</v>
      </c>
      <c r="E61" s="195"/>
      <c r="F61" s="157">
        <v>10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540</v>
      </c>
      <c r="B62" s="200"/>
      <c r="C62" s="195" t="s">
        <v>3063</v>
      </c>
      <c r="D62" s="217" t="s">
        <v>3299</v>
      </c>
      <c r="E62" s="195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726</v>
      </c>
      <c r="B63" s="200"/>
      <c r="C63" s="195" t="s">
        <v>3063</v>
      </c>
      <c r="D63" s="217" t="s">
        <v>478</v>
      </c>
      <c r="E63" s="195"/>
      <c r="F63" s="157">
        <v>10</v>
      </c>
      <c r="G63" s="127"/>
      <c r="H63" s="128"/>
      <c r="I63" s="128"/>
      <c r="J63" s="128"/>
      <c r="K63" s="128"/>
      <c r="L63" s="128"/>
      <c r="M63" s="128"/>
      <c r="N63" s="128"/>
      <c r="O63" s="163"/>
    </row>
    <row r="64" spans="1:15" ht="15" customHeight="1" x14ac:dyDescent="0.2">
      <c r="B64" s="184"/>
      <c r="C64" s="195"/>
      <c r="D64" s="42"/>
      <c r="E64" s="195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1:15" ht="15" customHeight="1" x14ac:dyDescent="0.25">
      <c r="A65" s="417" t="s">
        <v>3033</v>
      </c>
      <c r="B65" s="42"/>
      <c r="C65" s="195" t="s">
        <v>3062</v>
      </c>
      <c r="D65" s="280" t="s">
        <v>410</v>
      </c>
      <c r="E65" s="195"/>
      <c r="F65" s="226" t="s">
        <v>56</v>
      </c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9">
        <v>640</v>
      </c>
      <c r="B66" s="200"/>
      <c r="C66" s="195" t="s">
        <v>3063</v>
      </c>
      <c r="D66" s="217" t="s">
        <v>483</v>
      </c>
      <c r="E66" s="195"/>
      <c r="F66" s="157">
        <v>10</v>
      </c>
      <c r="G66" s="122"/>
      <c r="H66" s="122"/>
      <c r="I66" s="122"/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1648</v>
      </c>
      <c r="B67" s="200"/>
      <c r="C67" s="195" t="s">
        <v>3063</v>
      </c>
      <c r="D67" s="217" t="s">
        <v>1649</v>
      </c>
      <c r="E67" s="195"/>
      <c r="F67" s="157">
        <v>1</v>
      </c>
      <c r="G67" s="125"/>
      <c r="H67" s="125"/>
      <c r="I67" s="125"/>
      <c r="J67" s="125"/>
      <c r="K67" s="125"/>
      <c r="L67" s="125"/>
      <c r="M67" s="125"/>
      <c r="N67" s="125"/>
      <c r="O67" s="162"/>
    </row>
    <row r="68" spans="1:15" ht="15" customHeight="1" x14ac:dyDescent="0.2">
      <c r="B68" s="184"/>
      <c r="C68" s="195"/>
      <c r="D68" s="217"/>
      <c r="E68" s="195"/>
      <c r="G68" s="281"/>
      <c r="H68" s="282"/>
      <c r="I68" s="283"/>
      <c r="J68" s="283"/>
      <c r="K68" s="282"/>
      <c r="L68" s="282"/>
      <c r="M68" s="282"/>
      <c r="N68" s="282"/>
      <c r="O68" s="282"/>
    </row>
    <row r="69" spans="1:15" ht="15" customHeight="1" x14ac:dyDescent="0.25">
      <c r="A69" s="417" t="s">
        <v>3034</v>
      </c>
      <c r="B69" s="184"/>
      <c r="C69" s="195" t="s">
        <v>3062</v>
      </c>
      <c r="D69" s="279" t="s">
        <v>491</v>
      </c>
      <c r="E69" s="195"/>
      <c r="F69" s="226" t="s">
        <v>56</v>
      </c>
    </row>
    <row r="70" spans="1:15" ht="15" customHeight="1" x14ac:dyDescent="0.2">
      <c r="A70" s="199" t="s">
        <v>1961</v>
      </c>
      <c r="B70" s="200"/>
      <c r="C70" s="195" t="s">
        <v>3063</v>
      </c>
      <c r="D70" s="217" t="s">
        <v>1964</v>
      </c>
      <c r="E70" s="195"/>
      <c r="F70" s="157">
        <v>1</v>
      </c>
      <c r="G70" s="126"/>
      <c r="H70" s="122"/>
      <c r="I70" s="122"/>
      <c r="J70" s="122"/>
      <c r="K70" s="122"/>
      <c r="L70" s="122"/>
      <c r="M70" s="122"/>
      <c r="N70" s="122"/>
      <c r="O70" s="161"/>
    </row>
    <row r="71" spans="1:15" ht="15" customHeight="1" x14ac:dyDescent="0.2">
      <c r="A71" s="199" t="s">
        <v>1962</v>
      </c>
      <c r="B71" s="200"/>
      <c r="C71" s="195" t="s">
        <v>3063</v>
      </c>
      <c r="D71" s="217" t="s">
        <v>1963</v>
      </c>
      <c r="E71" s="195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15" customHeight="1" x14ac:dyDescent="0.2">
      <c r="B72" s="184"/>
      <c r="C72" s="195"/>
      <c r="D72" s="217"/>
      <c r="E72" s="41"/>
      <c r="F72" s="41"/>
      <c r="G72" s="41"/>
      <c r="I72" s="41"/>
      <c r="J72" s="41"/>
    </row>
    <row r="73" spans="1:15" ht="36" customHeight="1" x14ac:dyDescent="0.2">
      <c r="A73" s="417" t="s">
        <v>3035</v>
      </c>
      <c r="B73" s="195"/>
      <c r="C73" s="195" t="s">
        <v>3062</v>
      </c>
      <c r="D73" s="218" t="s">
        <v>484</v>
      </c>
      <c r="E73" s="195"/>
      <c r="F73" s="154" t="s">
        <v>627</v>
      </c>
      <c r="G73" s="154" t="s">
        <v>462</v>
      </c>
      <c r="H73" s="154" t="s">
        <v>510</v>
      </c>
      <c r="I73" s="43"/>
      <c r="J73" s="43"/>
      <c r="K73" s="43"/>
      <c r="L73" s="43"/>
      <c r="M73" s="43"/>
      <c r="N73" s="43"/>
      <c r="O73" s="43"/>
    </row>
    <row r="74" spans="1:15" ht="18" customHeight="1" x14ac:dyDescent="0.2">
      <c r="A74" s="199">
        <v>690</v>
      </c>
      <c r="B74" s="200"/>
      <c r="C74" s="187" t="s">
        <v>3063</v>
      </c>
      <c r="D74" s="201" t="s">
        <v>3303</v>
      </c>
      <c r="E74" s="195"/>
      <c r="F74" s="157">
        <v>10</v>
      </c>
      <c r="G74" s="157">
        <v>10</v>
      </c>
      <c r="H74" s="157">
        <v>10</v>
      </c>
      <c r="I74" s="125"/>
      <c r="J74" s="125"/>
      <c r="K74" s="125"/>
      <c r="L74" s="125"/>
      <c r="M74" s="125"/>
      <c r="N74" s="125"/>
      <c r="O74" s="162"/>
    </row>
    <row r="75" spans="1:15" ht="18" customHeight="1" x14ac:dyDescent="0.2">
      <c r="A75" s="199" t="s">
        <v>3300</v>
      </c>
      <c r="B75" s="200"/>
      <c r="C75" s="187" t="s">
        <v>3063</v>
      </c>
      <c r="D75" s="201" t="s">
        <v>3304</v>
      </c>
      <c r="E75" s="195"/>
      <c r="F75" s="157">
        <v>10</v>
      </c>
      <c r="G75" s="157">
        <v>10</v>
      </c>
      <c r="H75" s="157">
        <v>10</v>
      </c>
      <c r="I75" s="125"/>
      <c r="J75" s="125"/>
      <c r="K75" s="125"/>
      <c r="L75" s="125"/>
      <c r="M75" s="125"/>
      <c r="N75" s="125"/>
      <c r="O75" s="162"/>
    </row>
    <row r="76" spans="1:15" ht="37.5" customHeight="1" x14ac:dyDescent="0.2">
      <c r="A76" s="199" t="s">
        <v>3301</v>
      </c>
      <c r="B76" s="200"/>
      <c r="C76" s="187" t="s">
        <v>3063</v>
      </c>
      <c r="D76" s="220" t="s">
        <v>3305</v>
      </c>
      <c r="E76" s="195"/>
      <c r="F76" s="157">
        <v>10</v>
      </c>
      <c r="G76" s="157">
        <v>10</v>
      </c>
      <c r="H76" s="157">
        <v>10</v>
      </c>
      <c r="I76" s="125"/>
      <c r="J76" s="125"/>
      <c r="K76" s="125"/>
      <c r="L76" s="125"/>
      <c r="M76" s="125"/>
      <c r="N76" s="125"/>
      <c r="O76" s="162"/>
    </row>
    <row r="77" spans="1:15" ht="18" customHeight="1" x14ac:dyDescent="0.2">
      <c r="A77" s="199" t="s">
        <v>3302</v>
      </c>
      <c r="B77" s="200"/>
      <c r="C77" s="187" t="s">
        <v>3063</v>
      </c>
      <c r="D77" s="201" t="s">
        <v>3306</v>
      </c>
      <c r="E77" s="195"/>
      <c r="F77" s="157">
        <v>10</v>
      </c>
      <c r="G77" s="157">
        <v>10</v>
      </c>
      <c r="H77" s="157">
        <v>10</v>
      </c>
      <c r="I77" s="125"/>
      <c r="J77" s="125"/>
      <c r="K77" s="125"/>
      <c r="L77" s="125"/>
      <c r="M77" s="125"/>
      <c r="N77" s="125"/>
      <c r="O77" s="162"/>
    </row>
    <row r="78" spans="1:15" ht="15" customHeight="1" x14ac:dyDescent="0.2">
      <c r="A78" s="199" t="s">
        <v>649</v>
      </c>
      <c r="B78" s="200"/>
      <c r="C78" s="187" t="s">
        <v>3063</v>
      </c>
      <c r="D78" s="201" t="s">
        <v>650</v>
      </c>
      <c r="E78" s="188"/>
      <c r="F78" s="157">
        <v>10</v>
      </c>
      <c r="G78" s="157">
        <v>10</v>
      </c>
      <c r="H78" s="157">
        <v>10</v>
      </c>
      <c r="I78" s="127"/>
      <c r="J78" s="128"/>
      <c r="K78" s="128"/>
      <c r="L78" s="128"/>
      <c r="M78" s="128"/>
      <c r="N78" s="128"/>
      <c r="O78" s="163"/>
    </row>
    <row r="79" spans="1:15" ht="27" customHeight="1" x14ac:dyDescent="0.25">
      <c r="A79" s="42"/>
      <c r="B79" s="42"/>
      <c r="C79" s="187"/>
      <c r="D79" s="205" t="s">
        <v>411</v>
      </c>
      <c r="E79" s="188"/>
    </row>
    <row r="80" spans="1:15" ht="46.5" customHeight="1" x14ac:dyDescent="0.2">
      <c r="A80" s="417" t="s">
        <v>3036</v>
      </c>
      <c r="B80" s="221"/>
      <c r="C80" s="42" t="s">
        <v>3062</v>
      </c>
      <c r="D80" s="198" t="s">
        <v>486</v>
      </c>
      <c r="E80" s="188"/>
      <c r="F80" s="147" t="s">
        <v>1769</v>
      </c>
      <c r="G80" s="147" t="s">
        <v>408</v>
      </c>
      <c r="H80" s="147" t="s">
        <v>491</v>
      </c>
      <c r="I80" s="147" t="s">
        <v>492</v>
      </c>
      <c r="J80" s="147" t="s">
        <v>410</v>
      </c>
      <c r="K80" s="147" t="s">
        <v>652</v>
      </c>
      <c r="L80" s="43"/>
      <c r="M80" s="43"/>
      <c r="N80" s="43"/>
      <c r="O80" s="43"/>
    </row>
    <row r="81" spans="1:15" ht="15" customHeight="1" x14ac:dyDescent="0.2">
      <c r="A81" s="199">
        <v>710</v>
      </c>
      <c r="B81" s="200"/>
      <c r="C81" s="187" t="s">
        <v>3063</v>
      </c>
      <c r="D81" s="201" t="s">
        <v>1770</v>
      </c>
      <c r="E81" s="188"/>
      <c r="F81" s="157">
        <v>1</v>
      </c>
      <c r="G81" s="157">
        <v>1</v>
      </c>
      <c r="H81" s="157">
        <v>1</v>
      </c>
      <c r="I81" s="157">
        <v>1</v>
      </c>
      <c r="J81" s="157">
        <v>1</v>
      </c>
      <c r="K81" s="157">
        <v>1</v>
      </c>
      <c r="L81" s="125"/>
      <c r="M81" s="125"/>
      <c r="N81" s="125"/>
      <c r="O81" s="162"/>
    </row>
    <row r="82" spans="1:15" ht="15" customHeight="1" x14ac:dyDescent="0.2">
      <c r="A82" s="417" t="s">
        <v>3037</v>
      </c>
      <c r="B82" s="41"/>
      <c r="C82" s="309">
        <v>1</v>
      </c>
      <c r="D82" s="418" t="s">
        <v>486</v>
      </c>
      <c r="E82" s="41"/>
      <c r="F82" s="226" t="s">
        <v>56</v>
      </c>
      <c r="G82" s="125"/>
      <c r="H82" s="125"/>
      <c r="I82" s="125"/>
      <c r="J82" s="125"/>
      <c r="K82" s="125"/>
      <c r="L82" s="125"/>
      <c r="M82" s="125"/>
      <c r="N82" s="125"/>
      <c r="O82" s="162"/>
    </row>
    <row r="83" spans="1:15" ht="37.15" customHeight="1" x14ac:dyDescent="0.2">
      <c r="A83" s="199">
        <v>720</v>
      </c>
      <c r="B83" s="200"/>
      <c r="C83" s="187" t="s">
        <v>3063</v>
      </c>
      <c r="D83" s="220" t="s">
        <v>1651</v>
      </c>
      <c r="E83" s="188"/>
      <c r="F83" s="157">
        <v>1</v>
      </c>
      <c r="G83" s="125"/>
      <c r="H83" s="125"/>
      <c r="I83" s="125"/>
      <c r="J83" s="125"/>
      <c r="K83" s="125"/>
      <c r="L83" s="125"/>
      <c r="M83" s="125"/>
      <c r="N83" s="125"/>
      <c r="O83" s="162"/>
    </row>
    <row r="84" spans="1:15" ht="29.25" customHeight="1" x14ac:dyDescent="0.2">
      <c r="A84" s="199">
        <v>730</v>
      </c>
      <c r="B84" s="200"/>
      <c r="C84" s="187" t="s">
        <v>3063</v>
      </c>
      <c r="D84" s="220" t="s">
        <v>1652</v>
      </c>
      <c r="E84" s="188"/>
      <c r="F84" s="157">
        <v>1</v>
      </c>
      <c r="G84" s="125"/>
      <c r="H84" s="125"/>
      <c r="I84" s="125"/>
      <c r="J84" s="125"/>
      <c r="K84" s="125"/>
      <c r="L84" s="125"/>
      <c r="M84" s="125"/>
      <c r="N84" s="125"/>
      <c r="O84" s="162"/>
    </row>
    <row r="85" spans="1:15" ht="25.9" customHeight="1" x14ac:dyDescent="0.2">
      <c r="A85" s="199" t="s">
        <v>1812</v>
      </c>
      <c r="B85" s="200"/>
      <c r="C85" s="187" t="s">
        <v>3063</v>
      </c>
      <c r="D85" s="220" t="s">
        <v>1771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5.15" customHeight="1" x14ac:dyDescent="0.2">
      <c r="A86" s="199" t="s">
        <v>1773</v>
      </c>
      <c r="B86" s="200"/>
      <c r="C86" s="187" t="s">
        <v>3063</v>
      </c>
      <c r="D86" s="220" t="s">
        <v>1772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5.15" customHeight="1" x14ac:dyDescent="0.2">
      <c r="A87" s="199" t="s">
        <v>3307</v>
      </c>
      <c r="B87" s="200"/>
      <c r="C87" s="187" t="s">
        <v>3063</v>
      </c>
      <c r="D87" s="220" t="s">
        <v>3308</v>
      </c>
      <c r="E87" s="188"/>
      <c r="F87" s="157">
        <v>10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5.15" customHeight="1" x14ac:dyDescent="0.2">
      <c r="A88" s="199">
        <v>760</v>
      </c>
      <c r="B88" s="200"/>
      <c r="C88" s="187" t="s">
        <v>3063</v>
      </c>
      <c r="D88" s="222" t="s">
        <v>1653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199" t="s">
        <v>1965</v>
      </c>
      <c r="B89" s="200"/>
      <c r="C89" s="187" t="s">
        <v>3063</v>
      </c>
      <c r="D89" s="284" t="s">
        <v>1966</v>
      </c>
      <c r="E89" s="188"/>
      <c r="F89" s="157">
        <v>1</v>
      </c>
      <c r="G89" s="128"/>
      <c r="H89" s="128"/>
      <c r="I89" s="128"/>
      <c r="J89" s="128"/>
      <c r="K89" s="128"/>
      <c r="L89" s="128"/>
      <c r="M89" s="128"/>
      <c r="N89" s="128"/>
      <c r="O89" s="163"/>
    </row>
    <row r="90" spans="1:15" ht="29.25" customHeight="1" x14ac:dyDescent="0.2">
      <c r="B90" s="184"/>
      <c r="C90" s="187"/>
      <c r="D90" s="284"/>
      <c r="E90" s="188"/>
      <c r="F90" s="41"/>
      <c r="G90" s="41"/>
      <c r="I90" s="41"/>
      <c r="J90" s="41"/>
    </row>
    <row r="91" spans="1:15" ht="18.75" customHeight="1" x14ac:dyDescent="0.2">
      <c r="A91" s="417" t="s">
        <v>3038</v>
      </c>
      <c r="B91" s="42"/>
      <c r="C91" s="187" t="s">
        <v>3062</v>
      </c>
      <c r="D91" s="198" t="s">
        <v>413</v>
      </c>
      <c r="E91" s="188"/>
      <c r="F91" s="226" t="s">
        <v>56</v>
      </c>
    </row>
    <row r="92" spans="1:15" ht="15" customHeight="1" x14ac:dyDescent="0.2">
      <c r="A92" s="199" t="s">
        <v>1974</v>
      </c>
      <c r="B92" s="200"/>
      <c r="C92" s="187" t="s">
        <v>3063</v>
      </c>
      <c r="D92" s="201" t="s">
        <v>1972</v>
      </c>
      <c r="E92" s="188"/>
      <c r="F92" s="291">
        <v>10</v>
      </c>
      <c r="G92" s="126"/>
      <c r="H92" s="122"/>
      <c r="I92" s="122"/>
      <c r="J92" s="122"/>
      <c r="K92" s="122"/>
      <c r="L92" s="122"/>
      <c r="M92" s="122"/>
      <c r="N92" s="122"/>
      <c r="O92" s="161"/>
    </row>
    <row r="93" spans="1:15" ht="29.25" customHeight="1" x14ac:dyDescent="0.2">
      <c r="A93" s="199" t="s">
        <v>1975</v>
      </c>
      <c r="B93" s="200"/>
      <c r="C93" s="187" t="s">
        <v>3063</v>
      </c>
      <c r="D93" s="220" t="s">
        <v>1973</v>
      </c>
      <c r="E93" s="188"/>
      <c r="F93" s="289">
        <v>10</v>
      </c>
      <c r="G93" s="124"/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9" t="s">
        <v>1815</v>
      </c>
      <c r="B94" s="200"/>
      <c r="C94" s="187" t="s">
        <v>3063</v>
      </c>
      <c r="D94" s="220" t="s">
        <v>2022</v>
      </c>
      <c r="E94" s="188"/>
      <c r="F94" s="289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2026</v>
      </c>
      <c r="B95" s="200"/>
      <c r="C95" s="187" t="s">
        <v>3063</v>
      </c>
      <c r="D95" s="220" t="s">
        <v>2025</v>
      </c>
      <c r="E95" s="188"/>
      <c r="F95" s="157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41"/>
      <c r="B96" s="41"/>
      <c r="C96" s="41"/>
      <c r="D96" s="41"/>
      <c r="E96" s="188"/>
      <c r="F96" s="41"/>
      <c r="G96" s="41"/>
      <c r="I96" s="41"/>
      <c r="J96" s="41"/>
    </row>
    <row r="97" spans="1:15" ht="66" customHeight="1" x14ac:dyDescent="0.2">
      <c r="A97" s="417" t="s">
        <v>3039</v>
      </c>
      <c r="B97" s="184"/>
      <c r="C97" s="418" t="s">
        <v>3062</v>
      </c>
      <c r="D97" s="418" t="s">
        <v>413</v>
      </c>
      <c r="E97" s="188"/>
      <c r="F97" s="165" t="s">
        <v>1988</v>
      </c>
      <c r="G97" s="165" t="s">
        <v>1986</v>
      </c>
      <c r="H97" s="165" t="s">
        <v>1985</v>
      </c>
      <c r="I97" s="166" t="s">
        <v>1987</v>
      </c>
      <c r="J97" s="43"/>
      <c r="K97" s="43"/>
      <c r="L97" s="43"/>
      <c r="M97" s="43"/>
      <c r="N97" s="43"/>
      <c r="O97" s="43"/>
    </row>
    <row r="98" spans="1:15" ht="15.75" customHeight="1" x14ac:dyDescent="0.2">
      <c r="A98" s="199" t="s">
        <v>1976</v>
      </c>
      <c r="B98" s="200"/>
      <c r="C98" s="187" t="s">
        <v>3063</v>
      </c>
      <c r="D98" s="220" t="s">
        <v>1977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15.75" customHeight="1" x14ac:dyDescent="0.2">
      <c r="A99" s="41"/>
      <c r="B99" s="41"/>
      <c r="C99" s="41"/>
      <c r="D99" s="41"/>
      <c r="E99" s="188"/>
      <c r="F99" s="41"/>
      <c r="G99" s="41"/>
      <c r="I99" s="41"/>
      <c r="J99" s="41"/>
    </row>
    <row r="100" spans="1:15" ht="49.5" customHeight="1" x14ac:dyDescent="0.2">
      <c r="A100" s="417" t="s">
        <v>3040</v>
      </c>
      <c r="B100" s="184"/>
      <c r="C100" s="418" t="s">
        <v>3062</v>
      </c>
      <c r="D100" s="418" t="s">
        <v>413</v>
      </c>
      <c r="E100" s="188"/>
      <c r="F100" s="165" t="s">
        <v>2001</v>
      </c>
      <c r="G100" s="165" t="s">
        <v>1996</v>
      </c>
      <c r="H100" s="165" t="s">
        <v>542</v>
      </c>
      <c r="I100" s="166" t="s">
        <v>1997</v>
      </c>
      <c r="J100" s="166" t="s">
        <v>1998</v>
      </c>
      <c r="K100" s="166" t="s">
        <v>1999</v>
      </c>
      <c r="L100" s="166" t="s">
        <v>543</v>
      </c>
      <c r="M100" s="166" t="s">
        <v>544</v>
      </c>
      <c r="N100" s="166" t="s">
        <v>2000</v>
      </c>
      <c r="O100" s="166" t="s">
        <v>530</v>
      </c>
    </row>
    <row r="101" spans="1:15" ht="29.25" customHeight="1" x14ac:dyDescent="0.2">
      <c r="A101" s="199" t="s">
        <v>1978</v>
      </c>
      <c r="B101" s="200"/>
      <c r="C101" s="187" t="s">
        <v>3063</v>
      </c>
      <c r="D101" s="220" t="s">
        <v>1979</v>
      </c>
      <c r="E101" s="188"/>
      <c r="F101" s="157">
        <v>1</v>
      </c>
      <c r="G101" s="157">
        <v>1</v>
      </c>
      <c r="H101" s="157">
        <v>1</v>
      </c>
      <c r="I101" s="157">
        <v>1</v>
      </c>
      <c r="J101" s="157">
        <v>1</v>
      </c>
      <c r="K101" s="157">
        <v>1</v>
      </c>
      <c r="L101" s="157">
        <v>1</v>
      </c>
      <c r="M101" s="157">
        <v>1</v>
      </c>
      <c r="N101" s="157">
        <v>1</v>
      </c>
      <c r="O101" s="157">
        <v>1</v>
      </c>
    </row>
    <row r="102" spans="1:15" ht="16.5" customHeight="1" x14ac:dyDescent="0.2">
      <c r="A102" s="215"/>
      <c r="B102" s="184"/>
      <c r="C102" s="187"/>
      <c r="D102" s="220"/>
      <c r="E102" s="188"/>
      <c r="F102" s="41"/>
      <c r="G102" s="41"/>
      <c r="I102" s="41"/>
      <c r="J102" s="41"/>
    </row>
    <row r="103" spans="1:15" ht="15" customHeight="1" x14ac:dyDescent="0.2">
      <c r="A103" s="417" t="s">
        <v>3041</v>
      </c>
      <c r="B103" s="184"/>
      <c r="C103" s="418" t="s">
        <v>3062</v>
      </c>
      <c r="D103" s="418" t="s">
        <v>413</v>
      </c>
      <c r="E103" s="188"/>
      <c r="F103" s="154" t="s">
        <v>785</v>
      </c>
      <c r="G103" s="154" t="s">
        <v>784</v>
      </c>
      <c r="H103" s="43"/>
      <c r="I103" s="43"/>
      <c r="J103" s="43"/>
      <c r="K103" s="43"/>
      <c r="L103" s="43"/>
      <c r="M103" s="43"/>
      <c r="N103" s="43"/>
      <c r="O103" s="43"/>
    </row>
    <row r="104" spans="1:15" ht="47.25" customHeight="1" x14ac:dyDescent="0.2">
      <c r="A104" s="199">
        <v>820</v>
      </c>
      <c r="B104" s="200"/>
      <c r="C104" s="187" t="s">
        <v>3063</v>
      </c>
      <c r="D104" s="220" t="s">
        <v>2016</v>
      </c>
      <c r="E104" s="188"/>
      <c r="F104" s="157">
        <v>1</v>
      </c>
      <c r="G104" s="157">
        <v>1</v>
      </c>
      <c r="H104" s="125"/>
      <c r="I104" s="125"/>
      <c r="J104" s="125"/>
      <c r="K104" s="125"/>
      <c r="L104" s="125"/>
      <c r="M104" s="125"/>
      <c r="N104" s="125"/>
      <c r="O104" s="162"/>
    </row>
    <row r="105" spans="1:15" ht="22.5" customHeight="1" x14ac:dyDescent="0.2">
      <c r="A105" s="417" t="s">
        <v>3042</v>
      </c>
      <c r="B105" s="184"/>
      <c r="C105" s="418" t="s">
        <v>3062</v>
      </c>
      <c r="D105" s="418" t="s">
        <v>413</v>
      </c>
      <c r="E105" s="41"/>
      <c r="F105" s="226" t="s">
        <v>56</v>
      </c>
      <c r="G105" s="41"/>
      <c r="I105" s="41"/>
      <c r="J105" s="41"/>
    </row>
    <row r="106" spans="1:15" ht="27" customHeight="1" x14ac:dyDescent="0.2">
      <c r="A106" s="199" t="s">
        <v>663</v>
      </c>
      <c r="B106" s="200"/>
      <c r="C106" s="187" t="s">
        <v>3063</v>
      </c>
      <c r="D106" s="201" t="s">
        <v>664</v>
      </c>
      <c r="E106" s="188"/>
      <c r="F106" s="157">
        <v>1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840</v>
      </c>
      <c r="B107" s="200"/>
      <c r="C107" s="187" t="s">
        <v>3063</v>
      </c>
      <c r="D107" s="201" t="s">
        <v>1655</v>
      </c>
      <c r="E107" s="188"/>
      <c r="F107" s="157">
        <v>1</v>
      </c>
      <c r="G107" s="124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215"/>
      <c r="B108" s="184"/>
      <c r="C108" s="187"/>
      <c r="D108" s="201"/>
      <c r="E108" s="188"/>
      <c r="F108" s="41"/>
      <c r="G108" s="41"/>
      <c r="I108" s="41"/>
      <c r="J108" s="41"/>
    </row>
    <row r="109" spans="1:15" ht="36" customHeight="1" x14ac:dyDescent="0.2">
      <c r="A109" s="417" t="s">
        <v>3043</v>
      </c>
      <c r="B109" s="184"/>
      <c r="C109" s="418" t="s">
        <v>3062</v>
      </c>
      <c r="D109" s="418" t="s">
        <v>413</v>
      </c>
      <c r="E109" s="188"/>
      <c r="F109" s="154" t="s">
        <v>1656</v>
      </c>
      <c r="G109" s="154" t="s">
        <v>1657</v>
      </c>
      <c r="H109" s="43"/>
      <c r="I109" s="43"/>
      <c r="J109" s="43"/>
      <c r="K109" s="43"/>
      <c r="L109" s="43"/>
      <c r="M109" s="43"/>
      <c r="N109" s="43"/>
      <c r="O109" s="43"/>
    </row>
    <row r="110" spans="1:15" ht="15" customHeight="1" x14ac:dyDescent="0.2">
      <c r="A110" s="199">
        <v>860</v>
      </c>
      <c r="B110" s="200"/>
      <c r="C110" s="187" t="s">
        <v>3063</v>
      </c>
      <c r="D110" s="201" t="s">
        <v>666</v>
      </c>
      <c r="E110" s="188"/>
      <c r="F110" s="157">
        <v>1</v>
      </c>
      <c r="G110" s="157">
        <v>1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215"/>
      <c r="B111" s="184"/>
      <c r="C111" s="187"/>
      <c r="D111" s="201"/>
      <c r="E111" s="188"/>
      <c r="F111" s="41"/>
      <c r="G111" s="41"/>
      <c r="I111" s="41"/>
      <c r="J111" s="41"/>
    </row>
    <row r="112" spans="1:15" ht="35.25" customHeight="1" x14ac:dyDescent="0.2">
      <c r="A112" s="417" t="s">
        <v>3044</v>
      </c>
      <c r="B112" s="184"/>
      <c r="C112" s="418" t="s">
        <v>3062</v>
      </c>
      <c r="D112" s="418" t="s">
        <v>413</v>
      </c>
      <c r="E112" s="188"/>
      <c r="F112" s="154" t="s">
        <v>502</v>
      </c>
      <c r="G112" s="154" t="s">
        <v>503</v>
      </c>
      <c r="H112" s="154" t="s">
        <v>668</v>
      </c>
      <c r="I112" s="43"/>
      <c r="J112" s="43"/>
      <c r="K112" s="43"/>
      <c r="L112" s="43"/>
      <c r="M112" s="43"/>
      <c r="N112" s="43"/>
      <c r="O112" s="43"/>
    </row>
    <row r="113" spans="1:15" ht="21.4" customHeight="1" x14ac:dyDescent="0.2">
      <c r="A113" s="199">
        <v>870</v>
      </c>
      <c r="B113" s="200"/>
      <c r="C113" s="187" t="s">
        <v>3063</v>
      </c>
      <c r="D113" s="201" t="s">
        <v>667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21.4" customHeight="1" x14ac:dyDescent="0.2">
      <c r="A114" s="417" t="s">
        <v>3045</v>
      </c>
      <c r="B114" s="184"/>
      <c r="C114" s="418" t="s">
        <v>3062</v>
      </c>
      <c r="D114" s="418" t="s">
        <v>413</v>
      </c>
      <c r="E114" s="41"/>
      <c r="F114" s="226" t="s">
        <v>56</v>
      </c>
      <c r="G114" s="41"/>
      <c r="I114" s="41"/>
      <c r="J114" s="41"/>
    </row>
    <row r="115" spans="1:15" ht="33" customHeight="1" x14ac:dyDescent="0.2">
      <c r="A115" s="199">
        <v>890</v>
      </c>
      <c r="B115" s="200"/>
      <c r="C115" s="187" t="s">
        <v>3063</v>
      </c>
      <c r="D115" s="220" t="s">
        <v>504</v>
      </c>
      <c r="E115" s="188"/>
      <c r="F115" s="177">
        <v>10</v>
      </c>
      <c r="G115" s="127"/>
      <c r="H115" s="128"/>
      <c r="I115" s="128"/>
      <c r="J115" s="128"/>
      <c r="K115" s="128"/>
      <c r="L115" s="128"/>
      <c r="M115" s="128"/>
      <c r="N115" s="128"/>
      <c r="O115" s="163"/>
    </row>
    <row r="116" spans="1:15" ht="28.5" customHeight="1" x14ac:dyDescent="0.2">
      <c r="A116" s="215"/>
      <c r="B116" s="184"/>
      <c r="C116" s="187"/>
      <c r="D116" s="198" t="s">
        <v>426</v>
      </c>
      <c r="E116" s="188"/>
      <c r="F116" s="249"/>
      <c r="G116" s="188"/>
      <c r="H116" s="188"/>
      <c r="I116" s="188"/>
      <c r="J116" s="188"/>
      <c r="K116" s="188"/>
      <c r="L116" s="188"/>
      <c r="M116" s="188"/>
      <c r="N116" s="188"/>
      <c r="O116" s="188"/>
    </row>
    <row r="117" spans="1:15" ht="30" customHeight="1" x14ac:dyDescent="0.2">
      <c r="A117" s="417" t="s">
        <v>3046</v>
      </c>
      <c r="B117" s="42"/>
      <c r="C117" s="418" t="s">
        <v>3062</v>
      </c>
      <c r="D117" s="198" t="s">
        <v>669</v>
      </c>
      <c r="E117" s="188"/>
      <c r="F117" s="226" t="s">
        <v>56</v>
      </c>
    </row>
    <row r="118" spans="1:15" ht="29.25" customHeight="1" x14ac:dyDescent="0.2">
      <c r="A118" s="199" t="s">
        <v>671</v>
      </c>
      <c r="B118" s="200"/>
      <c r="C118" s="187" t="s">
        <v>3063</v>
      </c>
      <c r="D118" s="220" t="s">
        <v>727</v>
      </c>
      <c r="E118" s="188"/>
      <c r="F118" s="149">
        <v>3</v>
      </c>
      <c r="G118" s="126"/>
      <c r="H118" s="122"/>
      <c r="I118" s="122"/>
      <c r="J118" s="122"/>
      <c r="K118" s="122"/>
      <c r="L118" s="122"/>
      <c r="M118" s="122"/>
      <c r="N118" s="122"/>
      <c r="O118" s="161"/>
    </row>
    <row r="119" spans="1:15" ht="30" customHeight="1" x14ac:dyDescent="0.2">
      <c r="A119" s="199">
        <v>940</v>
      </c>
      <c r="B119" s="200"/>
      <c r="C119" s="187" t="s">
        <v>3063</v>
      </c>
      <c r="D119" s="220" t="s">
        <v>728</v>
      </c>
      <c r="E119" s="188"/>
      <c r="F119" s="149">
        <v>3</v>
      </c>
      <c r="G119" s="125"/>
      <c r="H119" s="125"/>
      <c r="I119" s="125"/>
      <c r="J119" s="125"/>
      <c r="K119" s="125"/>
      <c r="L119" s="125"/>
      <c r="M119" s="125"/>
      <c r="N119" s="125"/>
      <c r="O119" s="162"/>
    </row>
    <row r="120" spans="1:15" ht="15" customHeight="1" x14ac:dyDescent="0.2">
      <c r="A120" s="199" t="s">
        <v>732</v>
      </c>
      <c r="B120" s="200"/>
      <c r="C120" s="223" t="s">
        <v>3063</v>
      </c>
      <c r="D120" s="201" t="s">
        <v>670</v>
      </c>
      <c r="E120" s="224"/>
      <c r="F120" s="157">
        <v>10</v>
      </c>
      <c r="G120" s="125"/>
      <c r="H120" s="125"/>
      <c r="I120" s="125"/>
      <c r="J120" s="125"/>
      <c r="K120" s="125"/>
      <c r="L120" s="125"/>
      <c r="M120" s="125"/>
      <c r="N120" s="125"/>
      <c r="O120" s="162"/>
    </row>
    <row r="121" spans="1:15" ht="15" customHeight="1" x14ac:dyDescent="0.2">
      <c r="A121" s="199">
        <v>990</v>
      </c>
      <c r="B121" s="200"/>
      <c r="C121" s="223" t="s">
        <v>3063</v>
      </c>
      <c r="D121" s="201" t="s">
        <v>1658</v>
      </c>
      <c r="E121" s="224"/>
      <c r="F121" s="157">
        <v>1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1010</v>
      </c>
      <c r="B122" s="200"/>
      <c r="C122" s="223" t="s">
        <v>3063</v>
      </c>
      <c r="D122" s="201" t="s">
        <v>677</v>
      </c>
      <c r="E122" s="224"/>
      <c r="F122" s="178">
        <v>4</v>
      </c>
      <c r="G122" s="127"/>
      <c r="H122" s="128"/>
      <c r="I122" s="128"/>
      <c r="J122" s="128"/>
      <c r="K122" s="128"/>
      <c r="L122" s="128"/>
      <c r="M122" s="128"/>
      <c r="N122" s="128"/>
      <c r="O122" s="163"/>
    </row>
    <row r="123" spans="1:15" ht="17.25" customHeight="1" x14ac:dyDescent="0.2">
      <c r="A123" s="201"/>
      <c r="B123" s="201"/>
      <c r="C123" s="187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</row>
    <row r="124" spans="1:15" ht="16.5" customHeight="1" x14ac:dyDescent="0.2">
      <c r="A124" s="199">
        <v>1050</v>
      </c>
      <c r="B124" s="200"/>
      <c r="C124" s="187" t="s">
        <v>3063</v>
      </c>
      <c r="D124" s="201" t="s">
        <v>678</v>
      </c>
      <c r="E124" s="225"/>
      <c r="F124" s="158">
        <v>10</v>
      </c>
      <c r="G124" s="126"/>
      <c r="H124" s="122"/>
      <c r="I124" s="122"/>
      <c r="J124" s="122"/>
      <c r="K124" s="122"/>
      <c r="L124" s="122"/>
      <c r="M124" s="122"/>
      <c r="N124" s="122"/>
      <c r="O124" s="161"/>
    </row>
    <row r="125" spans="1:15" ht="25.5" customHeight="1" x14ac:dyDescent="0.2">
      <c r="A125" s="199">
        <v>1060</v>
      </c>
      <c r="B125" s="200"/>
      <c r="C125" s="187" t="s">
        <v>3063</v>
      </c>
      <c r="D125" s="220" t="s">
        <v>679</v>
      </c>
      <c r="E125" s="239"/>
      <c r="F125" s="158">
        <v>10</v>
      </c>
      <c r="G125" s="125"/>
      <c r="H125" s="125"/>
      <c r="I125" s="125"/>
      <c r="J125" s="125"/>
      <c r="K125" s="125"/>
      <c r="L125" s="125"/>
      <c r="M125" s="125"/>
      <c r="N125" s="125"/>
      <c r="O125" s="162"/>
    </row>
    <row r="126" spans="1:15" ht="27" customHeight="1" x14ac:dyDescent="0.2">
      <c r="A126" s="199">
        <v>1070</v>
      </c>
      <c r="B126" s="200"/>
      <c r="C126" s="187" t="s">
        <v>3063</v>
      </c>
      <c r="D126" s="201" t="s">
        <v>744</v>
      </c>
      <c r="E126" s="225"/>
      <c r="F126" s="157">
        <v>1</v>
      </c>
      <c r="G126" s="127"/>
      <c r="H126" s="128"/>
      <c r="I126" s="128"/>
      <c r="J126" s="128"/>
      <c r="K126" s="128"/>
      <c r="L126" s="128"/>
      <c r="M126" s="128"/>
      <c r="N126" s="128"/>
      <c r="O126" s="163"/>
    </row>
    <row r="127" spans="1:15" ht="27.75" customHeight="1" x14ac:dyDescent="0.25">
      <c r="A127" s="351"/>
      <c r="B127" s="351"/>
      <c r="C127" s="351"/>
      <c r="D127" s="280" t="s">
        <v>431</v>
      </c>
      <c r="E127" s="352"/>
      <c r="F127" s="353"/>
      <c r="G127" s="354"/>
      <c r="H127" s="355"/>
      <c r="I127" s="356"/>
      <c r="J127" s="356"/>
      <c r="K127" s="355"/>
      <c r="L127" s="355"/>
      <c r="M127" s="355"/>
      <c r="N127" s="355"/>
      <c r="O127" s="355"/>
    </row>
    <row r="128" spans="1:15" ht="15" customHeight="1" x14ac:dyDescent="0.2">
      <c r="A128" s="417" t="s">
        <v>3047</v>
      </c>
      <c r="B128" s="354"/>
      <c r="C128" s="418" t="s">
        <v>3062</v>
      </c>
      <c r="D128" s="357" t="s">
        <v>414</v>
      </c>
      <c r="E128" s="353"/>
      <c r="F128" s="226" t="s">
        <v>56</v>
      </c>
      <c r="G128" s="354"/>
      <c r="H128" s="355"/>
      <c r="I128" s="356"/>
      <c r="J128" s="356"/>
      <c r="K128" s="355"/>
      <c r="L128" s="355"/>
      <c r="M128" s="355"/>
      <c r="N128" s="355"/>
      <c r="O128" s="355"/>
    </row>
    <row r="129" spans="1:15" ht="15.75" customHeight="1" x14ac:dyDescent="0.2">
      <c r="A129" s="299" t="s">
        <v>2673</v>
      </c>
      <c r="B129" s="200"/>
      <c r="C129" s="187" t="s">
        <v>3063</v>
      </c>
      <c r="D129" s="358" t="s">
        <v>2674</v>
      </c>
      <c r="E129" s="353"/>
      <c r="F129" s="359">
        <v>10</v>
      </c>
      <c r="G129" s="301"/>
      <c r="H129" s="302"/>
      <c r="I129" s="302"/>
      <c r="J129" s="302"/>
      <c r="K129" s="302"/>
      <c r="L129" s="302"/>
      <c r="M129" s="122"/>
      <c r="N129" s="122"/>
      <c r="O129" s="161"/>
    </row>
    <row r="130" spans="1:15" ht="15.75" customHeight="1" x14ac:dyDescent="0.2">
      <c r="A130" s="299" t="s">
        <v>2675</v>
      </c>
      <c r="B130" s="200"/>
      <c r="C130" s="187" t="s">
        <v>3063</v>
      </c>
      <c r="D130" s="358" t="s">
        <v>2676</v>
      </c>
      <c r="E130" s="353"/>
      <c r="F130" s="359">
        <v>1000</v>
      </c>
      <c r="G130" s="306"/>
      <c r="H130" s="303"/>
      <c r="I130" s="303"/>
      <c r="J130" s="303"/>
      <c r="K130" s="303"/>
      <c r="L130" s="303"/>
      <c r="M130" s="125"/>
      <c r="N130" s="125"/>
      <c r="O130" s="162"/>
    </row>
    <row r="131" spans="1:15" ht="15.75" customHeight="1" x14ac:dyDescent="0.2">
      <c r="A131" s="299" t="s">
        <v>2677</v>
      </c>
      <c r="B131" s="200"/>
      <c r="C131" s="187" t="s">
        <v>3063</v>
      </c>
      <c r="D131" s="358" t="s">
        <v>2691</v>
      </c>
      <c r="E131" s="353"/>
      <c r="F131" s="359">
        <v>10</v>
      </c>
      <c r="G131" s="306"/>
      <c r="H131" s="303"/>
      <c r="I131" s="303"/>
      <c r="J131" s="303"/>
      <c r="K131" s="303"/>
      <c r="L131" s="303"/>
      <c r="M131" s="125"/>
      <c r="N131" s="125"/>
      <c r="O131" s="162"/>
    </row>
    <row r="132" spans="1:15" ht="16.5" customHeight="1" x14ac:dyDescent="0.2">
      <c r="A132" s="299" t="s">
        <v>2678</v>
      </c>
      <c r="B132" s="200"/>
      <c r="C132" s="187" t="s">
        <v>3063</v>
      </c>
      <c r="D132" s="358" t="s">
        <v>2693</v>
      </c>
      <c r="E132" s="353"/>
      <c r="F132" s="359">
        <v>1000</v>
      </c>
      <c r="G132" s="304"/>
      <c r="H132" s="305"/>
      <c r="I132" s="305"/>
      <c r="J132" s="305"/>
      <c r="K132" s="303"/>
      <c r="L132" s="303"/>
      <c r="M132" s="125"/>
      <c r="N132" s="125"/>
      <c r="O132" s="162"/>
    </row>
    <row r="133" spans="1:15" ht="16.5" customHeight="1" x14ac:dyDescent="0.2">
      <c r="A133" s="41"/>
      <c r="B133" s="41"/>
      <c r="C133" s="41"/>
      <c r="D133" s="41"/>
      <c r="E133" s="41"/>
      <c r="F133" s="41"/>
      <c r="G133" s="41"/>
      <c r="I133" s="41"/>
      <c r="J133" s="41"/>
    </row>
    <row r="134" spans="1:15" ht="15.75" customHeight="1" x14ac:dyDescent="0.2">
      <c r="A134" s="417" t="s">
        <v>3048</v>
      </c>
      <c r="B134" s="354"/>
      <c r="C134" s="418" t="s">
        <v>3062</v>
      </c>
      <c r="D134" s="361" t="s">
        <v>414</v>
      </c>
      <c r="E134" s="353"/>
      <c r="F134" s="165" t="s">
        <v>2940</v>
      </c>
      <c r="G134" s="165" t="s">
        <v>2680</v>
      </c>
      <c r="H134" s="165" t="s">
        <v>2681</v>
      </c>
      <c r="I134" s="360" t="s">
        <v>2682</v>
      </c>
      <c r="J134" s="360" t="s">
        <v>419</v>
      </c>
      <c r="K134" s="43"/>
      <c r="L134" s="43"/>
      <c r="M134" s="43"/>
      <c r="N134" s="43"/>
      <c r="O134" s="43"/>
    </row>
    <row r="135" spans="1:15" ht="15.75" customHeight="1" x14ac:dyDescent="0.2">
      <c r="A135" s="299" t="s">
        <v>2683</v>
      </c>
      <c r="B135" s="200"/>
      <c r="C135" s="187" t="s">
        <v>3063</v>
      </c>
      <c r="D135" s="358" t="s">
        <v>2684</v>
      </c>
      <c r="E135" s="353"/>
      <c r="F135" s="359">
        <v>10</v>
      </c>
      <c r="G135" s="359">
        <v>10</v>
      </c>
      <c r="H135" s="359">
        <v>10</v>
      </c>
      <c r="I135" s="359">
        <v>10</v>
      </c>
      <c r="J135" s="359">
        <v>10</v>
      </c>
      <c r="K135" s="306"/>
      <c r="L135" s="303"/>
      <c r="M135" s="303"/>
      <c r="N135" s="303"/>
      <c r="O135" s="308"/>
    </row>
    <row r="136" spans="1:15" ht="15.75" customHeight="1" x14ac:dyDescent="0.2">
      <c r="A136" s="417" t="s">
        <v>3049</v>
      </c>
      <c r="B136" s="354"/>
      <c r="C136" s="418" t="s">
        <v>3062</v>
      </c>
      <c r="D136" s="361" t="s">
        <v>414</v>
      </c>
      <c r="E136" s="41"/>
      <c r="F136" s="226" t="s">
        <v>56</v>
      </c>
      <c r="G136" s="41"/>
      <c r="I136" s="41"/>
      <c r="J136" s="41"/>
    </row>
    <row r="137" spans="1:15" ht="30" customHeight="1" x14ac:dyDescent="0.2">
      <c r="A137" s="299" t="s">
        <v>2685</v>
      </c>
      <c r="B137" s="200"/>
      <c r="C137" s="187" t="s">
        <v>3063</v>
      </c>
      <c r="D137" s="358" t="s">
        <v>2836</v>
      </c>
      <c r="E137" s="353"/>
      <c r="F137" s="359">
        <v>10</v>
      </c>
      <c r="G137" s="301"/>
      <c r="H137" s="302"/>
      <c r="I137" s="302"/>
      <c r="J137" s="302"/>
      <c r="K137" s="303"/>
      <c r="L137" s="303"/>
      <c r="M137" s="125"/>
      <c r="N137" s="125"/>
      <c r="O137" s="162"/>
    </row>
    <row r="138" spans="1:15" ht="30" customHeight="1" x14ac:dyDescent="0.2">
      <c r="A138" s="299" t="s">
        <v>2686</v>
      </c>
      <c r="B138" s="200"/>
      <c r="C138" s="187" t="s">
        <v>3063</v>
      </c>
      <c r="D138" s="358" t="s">
        <v>2687</v>
      </c>
      <c r="E138" s="353"/>
      <c r="F138" s="359">
        <v>10</v>
      </c>
      <c r="G138" s="304"/>
      <c r="H138" s="305"/>
      <c r="I138" s="305"/>
      <c r="J138" s="305"/>
      <c r="K138" s="305"/>
      <c r="L138" s="305"/>
      <c r="M138" s="128"/>
      <c r="N138" s="128"/>
      <c r="O138" s="163"/>
    </row>
    <row r="139" spans="1:15" ht="30" customHeight="1" x14ac:dyDescent="0.2">
      <c r="A139" s="391"/>
      <c r="B139" s="184"/>
      <c r="C139" s="354"/>
      <c r="D139" s="358"/>
      <c r="E139" s="353"/>
      <c r="F139" s="389"/>
      <c r="G139" s="41"/>
      <c r="I139" s="41"/>
      <c r="J139" s="41"/>
    </row>
    <row r="140" spans="1:15" ht="15.75" customHeight="1" x14ac:dyDescent="0.2">
      <c r="A140" s="417" t="s">
        <v>3050</v>
      </c>
      <c r="B140" s="354"/>
      <c r="C140" s="418" t="s">
        <v>3062</v>
      </c>
      <c r="D140" s="379" t="s">
        <v>409</v>
      </c>
      <c r="E140" s="353"/>
      <c r="F140" s="226" t="s">
        <v>56</v>
      </c>
      <c r="G140" s="354"/>
      <c r="H140" s="354"/>
      <c r="I140" s="183"/>
      <c r="J140" s="183"/>
      <c r="K140" s="354"/>
      <c r="L140" s="354"/>
      <c r="M140" s="355"/>
      <c r="N140" s="355"/>
      <c r="O140" s="355"/>
    </row>
    <row r="141" spans="1:15" ht="15.75" customHeight="1" x14ac:dyDescent="0.2">
      <c r="A141" s="299" t="s">
        <v>2688</v>
      </c>
      <c r="B141" s="200"/>
      <c r="C141" s="354">
        <v>2</v>
      </c>
      <c r="D141" s="358" t="s">
        <v>2674</v>
      </c>
      <c r="E141" s="353"/>
      <c r="F141" s="359">
        <v>10</v>
      </c>
      <c r="G141" s="301"/>
      <c r="H141" s="302"/>
      <c r="I141" s="302"/>
      <c r="J141" s="302"/>
      <c r="K141" s="302"/>
      <c r="L141" s="302"/>
      <c r="M141" s="122"/>
      <c r="N141" s="122"/>
      <c r="O141" s="161"/>
    </row>
    <row r="142" spans="1:15" ht="15.75" customHeight="1" x14ac:dyDescent="0.2">
      <c r="A142" s="299" t="s">
        <v>2689</v>
      </c>
      <c r="B142" s="200"/>
      <c r="C142" s="354">
        <v>2</v>
      </c>
      <c r="D142" s="358" t="s">
        <v>2676</v>
      </c>
      <c r="E142" s="353"/>
      <c r="F142" s="359">
        <v>1000</v>
      </c>
      <c r="G142" s="306"/>
      <c r="H142" s="303"/>
      <c r="I142" s="303"/>
      <c r="J142" s="303"/>
      <c r="K142" s="303"/>
      <c r="L142" s="303"/>
      <c r="M142" s="125"/>
      <c r="N142" s="125"/>
      <c r="O142" s="162"/>
    </row>
    <row r="143" spans="1:15" ht="15.75" customHeight="1" x14ac:dyDescent="0.2">
      <c r="A143" s="299" t="s">
        <v>2690</v>
      </c>
      <c r="B143" s="200"/>
      <c r="C143" s="354">
        <v>2</v>
      </c>
      <c r="D143" s="358" t="s">
        <v>2691</v>
      </c>
      <c r="E143" s="353"/>
      <c r="F143" s="359">
        <v>10</v>
      </c>
      <c r="G143" s="306"/>
      <c r="H143" s="303"/>
      <c r="I143" s="303"/>
      <c r="J143" s="303"/>
      <c r="K143" s="303"/>
      <c r="L143" s="303"/>
      <c r="M143" s="125"/>
      <c r="N143" s="125"/>
      <c r="O143" s="162"/>
    </row>
    <row r="144" spans="1:15" ht="15.75" customHeight="1" x14ac:dyDescent="0.2">
      <c r="A144" s="299" t="s">
        <v>2692</v>
      </c>
      <c r="B144" s="200"/>
      <c r="C144" s="354">
        <v>2</v>
      </c>
      <c r="D144" s="358" t="s">
        <v>2693</v>
      </c>
      <c r="E144" s="353"/>
      <c r="F144" s="359">
        <v>1000</v>
      </c>
      <c r="G144" s="306"/>
      <c r="H144" s="303"/>
      <c r="I144" s="303"/>
      <c r="J144" s="303"/>
      <c r="K144" s="303"/>
      <c r="L144" s="303"/>
      <c r="M144" s="125"/>
      <c r="N144" s="125"/>
      <c r="O144" s="162"/>
    </row>
    <row r="145" spans="1:15" ht="15.75" customHeight="1" x14ac:dyDescent="0.2">
      <c r="A145" s="299" t="s">
        <v>2694</v>
      </c>
      <c r="B145" s="200"/>
      <c r="C145" s="354">
        <v>2</v>
      </c>
      <c r="D145" s="361" t="s">
        <v>2695</v>
      </c>
      <c r="E145" s="353"/>
      <c r="F145" s="359">
        <v>10</v>
      </c>
      <c r="G145" s="304"/>
      <c r="H145" s="305"/>
      <c r="I145" s="305"/>
      <c r="J145" s="305"/>
      <c r="K145" s="303"/>
      <c r="L145" s="303"/>
      <c r="M145" s="125"/>
      <c r="N145" s="125"/>
      <c r="O145" s="162"/>
    </row>
    <row r="146" spans="1:15" ht="15.75" customHeight="1" x14ac:dyDescent="0.2">
      <c r="A146" s="417" t="s">
        <v>3051</v>
      </c>
      <c r="B146" s="354"/>
      <c r="C146" s="354">
        <v>1</v>
      </c>
      <c r="D146" s="382" t="s">
        <v>409</v>
      </c>
      <c r="E146" s="353"/>
      <c r="F146" s="362" t="s">
        <v>2940</v>
      </c>
      <c r="G146" s="165" t="s">
        <v>2680</v>
      </c>
      <c r="H146" s="165" t="s">
        <v>2681</v>
      </c>
      <c r="I146" s="360" t="s">
        <v>2682</v>
      </c>
      <c r="J146" s="360" t="s">
        <v>419</v>
      </c>
      <c r="K146" s="43"/>
      <c r="L146" s="43"/>
      <c r="M146" s="43"/>
      <c r="N146" s="43"/>
      <c r="O146" s="43"/>
    </row>
    <row r="147" spans="1:15" ht="30" customHeight="1" x14ac:dyDescent="0.2">
      <c r="A147" s="299" t="s">
        <v>2696</v>
      </c>
      <c r="B147" s="200"/>
      <c r="C147" s="354">
        <v>2</v>
      </c>
      <c r="D147" s="361" t="s">
        <v>2697</v>
      </c>
      <c r="E147" s="353"/>
      <c r="F147" s="359">
        <v>10</v>
      </c>
      <c r="G147" s="359">
        <v>10</v>
      </c>
      <c r="H147" s="359">
        <v>10</v>
      </c>
      <c r="I147" s="359">
        <v>10</v>
      </c>
      <c r="J147" s="359">
        <v>10</v>
      </c>
      <c r="K147" s="306"/>
      <c r="L147" s="303"/>
      <c r="M147" s="303"/>
      <c r="N147" s="303"/>
      <c r="O147" s="308"/>
    </row>
    <row r="148" spans="1:15" ht="30" customHeight="1" x14ac:dyDescent="0.2">
      <c r="A148" s="417" t="s">
        <v>3052</v>
      </c>
      <c r="B148" s="354"/>
      <c r="C148" s="418" t="s">
        <v>3062</v>
      </c>
      <c r="D148" s="382" t="s">
        <v>409</v>
      </c>
      <c r="E148" s="41"/>
      <c r="F148" s="226" t="s">
        <v>56</v>
      </c>
      <c r="G148" s="41"/>
      <c r="I148" s="41"/>
      <c r="J148" s="41"/>
    </row>
    <row r="149" spans="1:15" ht="30" customHeight="1" x14ac:dyDescent="0.2">
      <c r="A149" s="299" t="s">
        <v>2698</v>
      </c>
      <c r="B149" s="200"/>
      <c r="C149" s="354">
        <v>2</v>
      </c>
      <c r="D149" s="358" t="s">
        <v>2699</v>
      </c>
      <c r="E149" s="353"/>
      <c r="F149" s="359">
        <v>10</v>
      </c>
      <c r="G149" s="301"/>
      <c r="H149" s="302"/>
      <c r="I149" s="302"/>
      <c r="J149" s="302"/>
      <c r="K149" s="303"/>
      <c r="L149" s="303"/>
      <c r="M149" s="125"/>
      <c r="N149" s="125"/>
      <c r="O149" s="162"/>
    </row>
    <row r="150" spans="1:15" ht="30" customHeight="1" x14ac:dyDescent="0.2">
      <c r="A150" s="299" t="s">
        <v>2700</v>
      </c>
      <c r="B150" s="200"/>
      <c r="C150" s="354">
        <v>2</v>
      </c>
      <c r="D150" s="358" t="s">
        <v>2701</v>
      </c>
      <c r="E150" s="353"/>
      <c r="F150" s="359">
        <v>10</v>
      </c>
      <c r="G150" s="306"/>
      <c r="H150" s="303"/>
      <c r="I150" s="303"/>
      <c r="J150" s="303"/>
      <c r="K150" s="303"/>
      <c r="L150" s="303"/>
      <c r="M150" s="125"/>
      <c r="N150" s="125"/>
      <c r="O150" s="162"/>
    </row>
    <row r="151" spans="1:15" ht="45" customHeight="1" x14ac:dyDescent="0.2">
      <c r="A151" s="299" t="s">
        <v>2702</v>
      </c>
      <c r="B151" s="200"/>
      <c r="C151" s="354">
        <v>2</v>
      </c>
      <c r="D151" s="358" t="s">
        <v>2703</v>
      </c>
      <c r="E151" s="353"/>
      <c r="F151" s="359">
        <v>10</v>
      </c>
      <c r="G151" s="306"/>
      <c r="H151" s="303"/>
      <c r="I151" s="303"/>
      <c r="J151" s="303"/>
      <c r="K151" s="303"/>
      <c r="L151" s="303"/>
      <c r="M151" s="125"/>
      <c r="N151" s="125"/>
      <c r="O151" s="162"/>
    </row>
    <row r="152" spans="1:15" ht="45" customHeight="1" x14ac:dyDescent="0.2">
      <c r="A152" s="299" t="s">
        <v>2704</v>
      </c>
      <c r="B152" s="200"/>
      <c r="C152" s="354">
        <v>2</v>
      </c>
      <c r="D152" s="358" t="s">
        <v>2705</v>
      </c>
      <c r="E152" s="353"/>
      <c r="F152" s="359">
        <v>10</v>
      </c>
      <c r="G152" s="306"/>
      <c r="H152" s="303"/>
      <c r="I152" s="303"/>
      <c r="J152" s="303"/>
      <c r="K152" s="303"/>
      <c r="L152" s="303"/>
      <c r="M152" s="125"/>
      <c r="N152" s="125"/>
      <c r="O152" s="162"/>
    </row>
    <row r="153" spans="1:15" ht="30" customHeight="1" x14ac:dyDescent="0.2">
      <c r="A153" s="299" t="s">
        <v>2706</v>
      </c>
      <c r="B153" s="200"/>
      <c r="C153" s="354">
        <v>2</v>
      </c>
      <c r="D153" s="358" t="s">
        <v>2707</v>
      </c>
      <c r="E153" s="353"/>
      <c r="F153" s="363">
        <v>1</v>
      </c>
      <c r="G153" s="304"/>
      <c r="H153" s="305"/>
      <c r="I153" s="305"/>
      <c r="J153" s="305"/>
      <c r="K153" s="305"/>
      <c r="L153" s="305"/>
      <c r="M153" s="128"/>
      <c r="N153" s="128"/>
      <c r="O153" s="163"/>
    </row>
    <row r="154" spans="1:15" ht="15.75" customHeight="1" x14ac:dyDescent="0.2">
      <c r="A154" s="417" t="s">
        <v>3053</v>
      </c>
      <c r="B154" s="354"/>
      <c r="C154" s="418" t="s">
        <v>3062</v>
      </c>
      <c r="D154" s="357" t="s">
        <v>2708</v>
      </c>
      <c r="E154" s="353"/>
      <c r="F154" s="226" t="s">
        <v>56</v>
      </c>
      <c r="G154" s="354"/>
      <c r="H154" s="354"/>
      <c r="I154" s="183"/>
      <c r="J154" s="183"/>
      <c r="K154" s="354"/>
      <c r="L154" s="354"/>
      <c r="M154" s="355"/>
      <c r="N154" s="355"/>
      <c r="O154" s="355"/>
    </row>
    <row r="155" spans="1:15" ht="15.75" customHeight="1" x14ac:dyDescent="0.2">
      <c r="A155" s="299" t="s">
        <v>2709</v>
      </c>
      <c r="B155" s="200"/>
      <c r="C155" s="354">
        <v>2</v>
      </c>
      <c r="D155" s="361" t="s">
        <v>2710</v>
      </c>
      <c r="E155" s="353"/>
      <c r="F155" s="359">
        <v>10</v>
      </c>
      <c r="G155" s="301"/>
      <c r="H155" s="302"/>
      <c r="I155" s="302"/>
      <c r="J155" s="302"/>
      <c r="K155" s="302"/>
      <c r="L155" s="302"/>
      <c r="M155" s="122"/>
      <c r="N155" s="122"/>
      <c r="O155" s="161"/>
    </row>
    <row r="156" spans="1:15" ht="15.75" customHeight="1" x14ac:dyDescent="0.2">
      <c r="A156" s="299" t="s">
        <v>2711</v>
      </c>
      <c r="B156" s="200"/>
      <c r="C156" s="354">
        <v>2</v>
      </c>
      <c r="D156" s="364" t="s">
        <v>2863</v>
      </c>
      <c r="E156" s="353"/>
      <c r="F156" s="359">
        <v>1000</v>
      </c>
      <c r="G156" s="306"/>
      <c r="H156" s="303"/>
      <c r="I156" s="303"/>
      <c r="J156" s="303"/>
      <c r="K156" s="303"/>
      <c r="L156" s="303"/>
      <c r="M156" s="125"/>
      <c r="N156" s="125"/>
      <c r="O156" s="162"/>
    </row>
    <row r="157" spans="1:15" ht="15.75" customHeight="1" x14ac:dyDescent="0.2">
      <c r="A157" s="299" t="s">
        <v>2712</v>
      </c>
      <c r="B157" s="200"/>
      <c r="C157" s="354">
        <v>2</v>
      </c>
      <c r="D157" s="364" t="s">
        <v>2713</v>
      </c>
      <c r="E157" s="353"/>
      <c r="F157" s="359">
        <v>10</v>
      </c>
      <c r="G157" s="306"/>
      <c r="H157" s="303"/>
      <c r="I157" s="303"/>
      <c r="J157" s="303"/>
      <c r="K157" s="303"/>
      <c r="L157" s="303"/>
      <c r="M157" s="125"/>
      <c r="N157" s="125"/>
      <c r="O157" s="162"/>
    </row>
    <row r="158" spans="1:15" ht="15.75" customHeight="1" x14ac:dyDescent="0.2">
      <c r="A158" s="299" t="s">
        <v>2714</v>
      </c>
      <c r="B158" s="200"/>
      <c r="C158" s="354">
        <v>2</v>
      </c>
      <c r="D158" s="364" t="s">
        <v>2715</v>
      </c>
      <c r="E158" s="353"/>
      <c r="F158" s="359">
        <v>1000</v>
      </c>
      <c r="G158" s="304"/>
      <c r="H158" s="305"/>
      <c r="I158" s="305"/>
      <c r="J158" s="305"/>
      <c r="K158" s="303"/>
      <c r="L158" s="303"/>
      <c r="M158" s="125"/>
      <c r="N158" s="125"/>
      <c r="O158" s="162"/>
    </row>
    <row r="159" spans="1:15" ht="15.75" customHeight="1" x14ac:dyDescent="0.2">
      <c r="A159" s="41"/>
      <c r="B159" s="41"/>
      <c r="C159" s="41"/>
      <c r="D159" s="41"/>
      <c r="E159" s="41"/>
      <c r="F159" s="41"/>
      <c r="G159" s="41"/>
      <c r="I159" s="41"/>
      <c r="J159" s="41"/>
    </row>
    <row r="160" spans="1:15" ht="15.75" customHeight="1" x14ac:dyDescent="0.2">
      <c r="A160" s="417" t="s">
        <v>3054</v>
      </c>
      <c r="B160" s="354"/>
      <c r="C160" s="418" t="s">
        <v>3062</v>
      </c>
      <c r="D160" s="361" t="s">
        <v>2708</v>
      </c>
      <c r="E160" s="353"/>
      <c r="F160" s="362" t="s">
        <v>2940</v>
      </c>
      <c r="G160" s="165" t="s">
        <v>2680</v>
      </c>
      <c r="H160" s="165" t="s">
        <v>2681</v>
      </c>
      <c r="I160" s="360" t="s">
        <v>2682</v>
      </c>
      <c r="J160" s="360" t="s">
        <v>419</v>
      </c>
      <c r="K160" s="43"/>
      <c r="L160" s="43"/>
      <c r="M160" s="43"/>
      <c r="N160" s="43"/>
      <c r="O160" s="43"/>
    </row>
    <row r="161" spans="1:15" ht="15.75" customHeight="1" x14ac:dyDescent="0.2">
      <c r="A161" s="299" t="s">
        <v>2716</v>
      </c>
      <c r="B161" s="200"/>
      <c r="C161" s="354">
        <v>2</v>
      </c>
      <c r="D161" s="358" t="s">
        <v>2717</v>
      </c>
      <c r="E161" s="353"/>
      <c r="F161" s="359">
        <v>1000</v>
      </c>
      <c r="G161" s="359">
        <v>1000</v>
      </c>
      <c r="H161" s="359">
        <v>1000</v>
      </c>
      <c r="I161" s="359">
        <v>1000</v>
      </c>
      <c r="J161" s="359">
        <v>1000</v>
      </c>
      <c r="K161" s="306"/>
      <c r="L161" s="303"/>
      <c r="M161" s="303"/>
      <c r="N161" s="303"/>
      <c r="O161" s="308"/>
    </row>
    <row r="162" spans="1:15" ht="15.75" customHeight="1" x14ac:dyDescent="0.2">
      <c r="A162" s="299" t="s">
        <v>2718</v>
      </c>
      <c r="B162" s="200"/>
      <c r="C162" s="354">
        <v>2</v>
      </c>
      <c r="D162" s="358" t="s">
        <v>2719</v>
      </c>
      <c r="E162" s="353"/>
      <c r="F162" s="359">
        <v>1000</v>
      </c>
      <c r="G162" s="359">
        <v>1000</v>
      </c>
      <c r="H162" s="359">
        <v>1000</v>
      </c>
      <c r="I162" s="359">
        <v>1000</v>
      </c>
      <c r="J162" s="359">
        <v>1000</v>
      </c>
      <c r="K162" s="306"/>
      <c r="L162" s="303"/>
      <c r="M162" s="303"/>
      <c r="N162" s="303"/>
      <c r="O162" s="308"/>
    </row>
    <row r="163" spans="1:15" ht="15.75" customHeight="1" x14ac:dyDescent="0.2">
      <c r="A163" s="299" t="s">
        <v>2720</v>
      </c>
      <c r="B163" s="200"/>
      <c r="C163" s="354">
        <v>2</v>
      </c>
      <c r="D163" s="358" t="s">
        <v>2721</v>
      </c>
      <c r="E163" s="353"/>
      <c r="F163" s="359">
        <v>1000</v>
      </c>
      <c r="G163" s="359">
        <v>1000</v>
      </c>
      <c r="H163" s="359">
        <v>1000</v>
      </c>
      <c r="I163" s="359">
        <v>1000</v>
      </c>
      <c r="J163" s="359">
        <v>1000</v>
      </c>
      <c r="K163" s="306"/>
      <c r="L163" s="303"/>
      <c r="M163" s="303"/>
      <c r="N163" s="303"/>
      <c r="O163" s="308"/>
    </row>
    <row r="164" spans="1:15" ht="15.75" customHeight="1" x14ac:dyDescent="0.2">
      <c r="A164" s="299" t="s">
        <v>2722</v>
      </c>
      <c r="B164" s="200"/>
      <c r="C164" s="354">
        <v>2</v>
      </c>
      <c r="D164" s="358" t="s">
        <v>2723</v>
      </c>
      <c r="E164" s="353"/>
      <c r="F164" s="359">
        <v>1000</v>
      </c>
      <c r="G164" s="359">
        <v>1000</v>
      </c>
      <c r="H164" s="359">
        <v>1000</v>
      </c>
      <c r="I164" s="359">
        <v>1000</v>
      </c>
      <c r="J164" s="359">
        <v>1000</v>
      </c>
      <c r="K164" s="304"/>
      <c r="L164" s="305"/>
      <c r="M164" s="305"/>
      <c r="N164" s="305"/>
      <c r="O164" s="307"/>
    </row>
    <row r="165" spans="1:15" ht="15.75" customHeight="1" x14ac:dyDescent="0.2">
      <c r="A165" s="417" t="s">
        <v>3055</v>
      </c>
      <c r="B165" s="354"/>
      <c r="C165" s="418" t="s">
        <v>3062</v>
      </c>
      <c r="D165" s="357" t="s">
        <v>486</v>
      </c>
      <c r="E165" s="353"/>
      <c r="F165" s="226" t="s">
        <v>56</v>
      </c>
      <c r="G165" s="354"/>
      <c r="H165" s="354"/>
      <c r="I165" s="183"/>
      <c r="J165" s="183"/>
      <c r="K165" s="354"/>
      <c r="L165" s="354"/>
      <c r="M165" s="355"/>
      <c r="N165" s="355"/>
      <c r="O165" s="355"/>
    </row>
    <row r="166" spans="1:15" ht="30.75" customHeight="1" x14ac:dyDescent="0.2">
      <c r="A166" s="299" t="s">
        <v>2724</v>
      </c>
      <c r="B166" s="200"/>
      <c r="C166" s="354">
        <v>2</v>
      </c>
      <c r="D166" s="358" t="s">
        <v>2725</v>
      </c>
      <c r="E166" s="353"/>
      <c r="F166" s="363">
        <v>1</v>
      </c>
      <c r="G166" s="301"/>
      <c r="H166" s="302"/>
      <c r="I166" s="302"/>
      <c r="J166" s="302"/>
      <c r="K166" s="302"/>
      <c r="L166" s="302"/>
      <c r="M166" s="122"/>
      <c r="N166" s="122"/>
      <c r="O166" s="161"/>
    </row>
    <row r="167" spans="1:15" ht="30.75" customHeight="1" x14ac:dyDescent="0.2">
      <c r="A167" s="299" t="s">
        <v>3309</v>
      </c>
      <c r="B167" s="200"/>
      <c r="C167" s="354">
        <v>2</v>
      </c>
      <c r="D167" s="358" t="s">
        <v>3310</v>
      </c>
      <c r="E167" s="353"/>
      <c r="F167" s="359">
        <v>10</v>
      </c>
      <c r="G167" s="304"/>
      <c r="H167" s="303"/>
      <c r="I167" s="303"/>
      <c r="J167" s="303"/>
      <c r="K167" s="303"/>
      <c r="L167" s="303"/>
      <c r="M167" s="125"/>
      <c r="N167" s="125"/>
      <c r="O167" s="125"/>
    </row>
    <row r="168" spans="1:15" ht="18" customHeight="1" x14ac:dyDescent="0.2">
      <c r="A168" s="41"/>
      <c r="B168" s="41"/>
      <c r="C168" s="41"/>
      <c r="D168" s="41"/>
      <c r="E168" s="41"/>
      <c r="F168" s="41"/>
      <c r="G168" s="41"/>
      <c r="I168" s="41"/>
      <c r="J168" s="41"/>
    </row>
    <row r="169" spans="1:15" ht="19.5" customHeight="1" x14ac:dyDescent="0.2">
      <c r="A169" s="417" t="s">
        <v>3057</v>
      </c>
      <c r="B169" s="354"/>
      <c r="C169" s="418" t="s">
        <v>3062</v>
      </c>
      <c r="D169" s="382" t="s">
        <v>486</v>
      </c>
      <c r="E169" s="41"/>
      <c r="F169" s="226" t="s">
        <v>56</v>
      </c>
      <c r="G169" s="41"/>
      <c r="I169" s="41"/>
      <c r="J169" s="41"/>
    </row>
    <row r="170" spans="1:15" ht="30" customHeight="1" x14ac:dyDescent="0.2">
      <c r="A170" s="299" t="s">
        <v>2728</v>
      </c>
      <c r="B170" s="200"/>
      <c r="C170" s="354">
        <v>2</v>
      </c>
      <c r="D170" s="358" t="s">
        <v>2729</v>
      </c>
      <c r="E170" s="353"/>
      <c r="F170" s="363">
        <v>1</v>
      </c>
      <c r="G170" s="301"/>
      <c r="H170" s="303"/>
      <c r="I170" s="303"/>
      <c r="J170" s="303"/>
      <c r="K170" s="303"/>
      <c r="L170" s="303"/>
      <c r="M170" s="125"/>
      <c r="N170" s="125"/>
      <c r="O170" s="162"/>
    </row>
    <row r="171" spans="1:15" ht="15.75" customHeight="1" x14ac:dyDescent="0.2">
      <c r="A171" s="299" t="s">
        <v>2730</v>
      </c>
      <c r="B171" s="200"/>
      <c r="C171" s="354">
        <v>2</v>
      </c>
      <c r="D171" s="358" t="s">
        <v>2731</v>
      </c>
      <c r="E171" s="353"/>
      <c r="F171" s="363">
        <v>1</v>
      </c>
      <c r="G171" s="306"/>
      <c r="H171" s="303"/>
      <c r="I171" s="303"/>
      <c r="J171" s="303"/>
      <c r="K171" s="303"/>
      <c r="L171" s="303"/>
      <c r="M171" s="125"/>
      <c r="N171" s="125"/>
      <c r="O171" s="162"/>
    </row>
    <row r="172" spans="1:15" ht="15.75" customHeight="1" x14ac:dyDescent="0.2">
      <c r="A172" s="299" t="s">
        <v>2732</v>
      </c>
      <c r="B172" s="200"/>
      <c r="C172" s="354">
        <v>2</v>
      </c>
      <c r="D172" s="358" t="s">
        <v>2733</v>
      </c>
      <c r="E172" s="353"/>
      <c r="F172" s="363">
        <v>1</v>
      </c>
      <c r="G172" s="306"/>
      <c r="H172" s="303"/>
      <c r="I172" s="303"/>
      <c r="J172" s="303"/>
      <c r="K172" s="303"/>
      <c r="L172" s="303"/>
      <c r="M172" s="125"/>
      <c r="N172" s="125"/>
      <c r="O172" s="162"/>
    </row>
    <row r="173" spans="1:15" ht="31.5" customHeight="1" x14ac:dyDescent="0.2">
      <c r="A173" s="299" t="s">
        <v>2734</v>
      </c>
      <c r="B173" s="200"/>
      <c r="C173" s="354">
        <v>2</v>
      </c>
      <c r="D173" s="358" t="s">
        <v>2735</v>
      </c>
      <c r="E173" s="353"/>
      <c r="F173" s="367">
        <v>5</v>
      </c>
      <c r="G173" s="306"/>
      <c r="H173" s="303"/>
      <c r="I173" s="303"/>
      <c r="J173" s="303"/>
      <c r="K173" s="303"/>
      <c r="L173" s="303"/>
      <c r="M173" s="125"/>
      <c r="N173" s="125"/>
      <c r="O173" s="162"/>
    </row>
    <row r="174" spans="1:15" ht="30.75" customHeight="1" x14ac:dyDescent="0.2">
      <c r="A174" s="299" t="s">
        <v>2736</v>
      </c>
      <c r="B174" s="200"/>
      <c r="C174" s="354">
        <v>2</v>
      </c>
      <c r="D174" s="358" t="s">
        <v>2737</v>
      </c>
      <c r="E174" s="353"/>
      <c r="F174" s="363">
        <v>1</v>
      </c>
      <c r="G174" s="306"/>
      <c r="H174" s="303"/>
      <c r="I174" s="303"/>
      <c r="J174" s="303"/>
      <c r="K174" s="303"/>
      <c r="L174" s="303"/>
      <c r="M174" s="125"/>
      <c r="N174" s="125"/>
      <c r="O174" s="162"/>
    </row>
    <row r="175" spans="1:15" ht="15.75" customHeight="1" x14ac:dyDescent="0.2">
      <c r="A175" s="299" t="s">
        <v>2738</v>
      </c>
      <c r="B175" s="200"/>
      <c r="C175" s="354">
        <v>2</v>
      </c>
      <c r="D175" s="358" t="s">
        <v>2739</v>
      </c>
      <c r="E175" s="353"/>
      <c r="F175" s="363">
        <v>1</v>
      </c>
      <c r="G175" s="306"/>
      <c r="H175" s="303"/>
      <c r="I175" s="303"/>
      <c r="J175" s="303"/>
      <c r="K175" s="303"/>
      <c r="L175" s="303"/>
      <c r="M175" s="125"/>
      <c r="N175" s="125"/>
      <c r="O175" s="162"/>
    </row>
    <row r="176" spans="1:15" ht="15.75" customHeight="1" x14ac:dyDescent="0.2">
      <c r="A176" s="299" t="s">
        <v>2740</v>
      </c>
      <c r="B176" s="200"/>
      <c r="C176" s="354">
        <v>2</v>
      </c>
      <c r="D176" s="358" t="s">
        <v>3007</v>
      </c>
      <c r="E176" s="353"/>
      <c r="F176" s="359">
        <v>10</v>
      </c>
      <c r="G176" s="306"/>
      <c r="H176" s="303"/>
      <c r="I176" s="303"/>
      <c r="J176" s="303"/>
      <c r="K176" s="303"/>
      <c r="L176" s="303"/>
      <c r="M176" s="125"/>
      <c r="N176" s="125"/>
      <c r="O176" s="162"/>
    </row>
    <row r="177" spans="1:15" ht="15.75" customHeight="1" x14ac:dyDescent="0.2">
      <c r="A177" s="299" t="s">
        <v>2741</v>
      </c>
      <c r="B177" s="200"/>
      <c r="C177" s="354">
        <v>2</v>
      </c>
      <c r="D177" s="358" t="s">
        <v>3008</v>
      </c>
      <c r="E177" s="353"/>
      <c r="F177" s="359">
        <v>10</v>
      </c>
      <c r="G177" s="306"/>
      <c r="H177" s="303"/>
      <c r="I177" s="303"/>
      <c r="J177" s="303"/>
      <c r="K177" s="303"/>
      <c r="L177" s="303"/>
      <c r="M177" s="125"/>
      <c r="N177" s="125"/>
      <c r="O177" s="162"/>
    </row>
    <row r="178" spans="1:15" ht="30" customHeight="1" x14ac:dyDescent="0.2">
      <c r="A178" s="299" t="s">
        <v>2742</v>
      </c>
      <c r="B178" s="200"/>
      <c r="C178" s="354">
        <v>2</v>
      </c>
      <c r="D178" s="358" t="s">
        <v>3009</v>
      </c>
      <c r="E178" s="353"/>
      <c r="F178" s="359">
        <v>10</v>
      </c>
      <c r="G178" s="306"/>
      <c r="H178" s="303"/>
      <c r="I178" s="303"/>
      <c r="J178" s="303"/>
      <c r="K178" s="303"/>
      <c r="L178" s="303"/>
      <c r="M178" s="125"/>
      <c r="N178" s="125"/>
      <c r="O178" s="162"/>
    </row>
    <row r="179" spans="1:15" ht="15.75" customHeight="1" x14ac:dyDescent="0.2">
      <c r="A179" s="299" t="s">
        <v>2743</v>
      </c>
      <c r="B179" s="200"/>
      <c r="C179" s="354">
        <v>2</v>
      </c>
      <c r="D179" s="358" t="s">
        <v>3011</v>
      </c>
      <c r="E179" s="353"/>
      <c r="F179" s="359">
        <v>10</v>
      </c>
      <c r="G179" s="306"/>
      <c r="H179" s="303"/>
      <c r="I179" s="303"/>
      <c r="J179" s="303"/>
      <c r="K179" s="303"/>
      <c r="L179" s="303"/>
      <c r="M179" s="125"/>
      <c r="N179" s="125"/>
      <c r="O179" s="162"/>
    </row>
    <row r="180" spans="1:15" ht="30.75" customHeight="1" x14ac:dyDescent="0.2">
      <c r="A180" s="299" t="s">
        <v>2744</v>
      </c>
      <c r="B180" s="200"/>
      <c r="C180" s="354">
        <v>2</v>
      </c>
      <c r="D180" s="358" t="s">
        <v>3010</v>
      </c>
      <c r="E180" s="353"/>
      <c r="F180" s="359">
        <v>10</v>
      </c>
      <c r="G180" s="304"/>
      <c r="H180" s="305"/>
      <c r="I180" s="305"/>
      <c r="J180" s="305"/>
      <c r="K180" s="305"/>
      <c r="L180" s="305"/>
      <c r="M180" s="128"/>
      <c r="N180" s="128"/>
      <c r="O180" s="163"/>
    </row>
    <row r="181" spans="1:15" ht="15.75" customHeight="1" x14ac:dyDescent="0.2">
      <c r="A181" s="417" t="s">
        <v>3058</v>
      </c>
      <c r="B181" s="354"/>
      <c r="C181" s="418" t="s">
        <v>3062</v>
      </c>
      <c r="D181" s="379" t="s">
        <v>2745</v>
      </c>
      <c r="E181" s="353"/>
      <c r="F181" s="226" t="s">
        <v>56</v>
      </c>
      <c r="G181" s="354"/>
      <c r="H181" s="354"/>
      <c r="I181" s="183"/>
      <c r="J181" s="183"/>
      <c r="K181" s="354"/>
      <c r="L181" s="354"/>
      <c r="M181" s="355"/>
      <c r="N181" s="355"/>
      <c r="O181" s="355"/>
    </row>
    <row r="182" spans="1:15" ht="15.75" customHeight="1" x14ac:dyDescent="0.2">
      <c r="A182" s="299" t="s">
        <v>2746</v>
      </c>
      <c r="B182" s="200"/>
      <c r="C182" s="354">
        <v>2</v>
      </c>
      <c r="D182" s="358" t="s">
        <v>2747</v>
      </c>
      <c r="E182" s="353"/>
      <c r="F182" s="363">
        <v>1</v>
      </c>
      <c r="G182" s="301"/>
      <c r="H182" s="302"/>
      <c r="I182" s="302"/>
      <c r="J182" s="302"/>
      <c r="K182" s="302"/>
      <c r="L182" s="302"/>
      <c r="M182" s="122"/>
      <c r="N182" s="122"/>
      <c r="O182" s="161"/>
    </row>
    <row r="183" spans="1:15" ht="15.75" customHeight="1" x14ac:dyDescent="0.2">
      <c r="A183" s="299" t="s">
        <v>2748</v>
      </c>
      <c r="B183" s="200"/>
      <c r="C183" s="354">
        <v>2</v>
      </c>
      <c r="D183" s="358" t="s">
        <v>2749</v>
      </c>
      <c r="E183" s="353"/>
      <c r="F183" s="363">
        <v>1</v>
      </c>
      <c r="G183" s="304"/>
      <c r="H183" s="305"/>
      <c r="I183" s="305"/>
      <c r="J183" s="305"/>
      <c r="K183" s="305"/>
      <c r="L183" s="305"/>
      <c r="M183" s="128"/>
      <c r="N183" s="128"/>
      <c r="O183" s="163"/>
    </row>
    <row r="184" spans="1:15" ht="15.75" customHeight="1" x14ac:dyDescent="0.2">
      <c r="A184" s="417" t="s">
        <v>3059</v>
      </c>
      <c r="B184" s="354"/>
      <c r="C184" s="418" t="s">
        <v>3062</v>
      </c>
      <c r="D184" s="379" t="s">
        <v>2750</v>
      </c>
      <c r="E184" s="353"/>
      <c r="F184" s="226" t="s">
        <v>56</v>
      </c>
      <c r="G184" s="354"/>
      <c r="H184" s="354"/>
      <c r="I184" s="183"/>
      <c r="J184" s="183"/>
      <c r="K184" s="354"/>
      <c r="L184" s="354"/>
      <c r="M184" s="355"/>
      <c r="N184" s="355"/>
      <c r="O184" s="355"/>
    </row>
    <row r="185" spans="1:15" ht="30.75" customHeight="1" x14ac:dyDescent="0.2">
      <c r="A185" s="299">
        <v>1090</v>
      </c>
      <c r="B185" s="200"/>
      <c r="C185" s="354">
        <v>2</v>
      </c>
      <c r="D185" s="300" t="s">
        <v>737</v>
      </c>
      <c r="E185" s="191"/>
      <c r="F185" s="368">
        <v>3</v>
      </c>
      <c r="G185" s="301"/>
      <c r="H185" s="302"/>
      <c r="I185" s="302"/>
      <c r="J185" s="302"/>
      <c r="K185" s="302"/>
      <c r="L185" s="302"/>
      <c r="M185" s="122"/>
      <c r="N185" s="122"/>
      <c r="O185" s="161"/>
    </row>
    <row r="186" spans="1:15" ht="31.5" customHeight="1" x14ac:dyDescent="0.2">
      <c r="A186" s="299" t="s">
        <v>738</v>
      </c>
      <c r="B186" s="200"/>
      <c r="C186" s="354">
        <v>2</v>
      </c>
      <c r="D186" s="300" t="s">
        <v>2019</v>
      </c>
      <c r="E186" s="191"/>
      <c r="F186" s="368">
        <v>3</v>
      </c>
      <c r="G186" s="306"/>
      <c r="H186" s="303"/>
      <c r="I186" s="303"/>
      <c r="J186" s="303"/>
      <c r="K186" s="303"/>
      <c r="L186" s="303"/>
      <c r="M186" s="125"/>
      <c r="N186" s="125"/>
      <c r="O186" s="162"/>
    </row>
    <row r="187" spans="1:15" ht="15.75" customHeight="1" x14ac:dyDescent="0.2">
      <c r="A187" s="299" t="s">
        <v>740</v>
      </c>
      <c r="B187" s="200"/>
      <c r="C187" s="354">
        <v>2</v>
      </c>
      <c r="D187" s="191" t="s">
        <v>754</v>
      </c>
      <c r="E187" s="191"/>
      <c r="F187" s="368">
        <v>3</v>
      </c>
      <c r="G187" s="306"/>
      <c r="H187" s="303"/>
      <c r="I187" s="303"/>
      <c r="J187" s="303"/>
      <c r="K187" s="303"/>
      <c r="L187" s="303"/>
      <c r="M187" s="125"/>
      <c r="N187" s="125"/>
      <c r="O187" s="162"/>
    </row>
    <row r="188" spans="1:15" ht="31.5" customHeight="1" x14ac:dyDescent="0.2">
      <c r="A188" s="299">
        <v>1170</v>
      </c>
      <c r="B188" s="200"/>
      <c r="C188" s="354">
        <v>2</v>
      </c>
      <c r="D188" s="300" t="s">
        <v>3311</v>
      </c>
      <c r="E188" s="191"/>
      <c r="F188" s="368">
        <v>10</v>
      </c>
      <c r="G188" s="306"/>
      <c r="H188" s="303"/>
      <c r="I188" s="303"/>
      <c r="J188" s="303"/>
      <c r="K188" s="303"/>
      <c r="L188" s="303"/>
      <c r="M188" s="125"/>
      <c r="N188" s="125"/>
      <c r="O188" s="162"/>
    </row>
    <row r="189" spans="1:15" ht="15.75" customHeight="1" x14ac:dyDescent="0.2">
      <c r="A189" s="299" t="s">
        <v>2751</v>
      </c>
      <c r="B189" s="200"/>
      <c r="C189" s="354">
        <v>2</v>
      </c>
      <c r="D189" s="300" t="s">
        <v>2949</v>
      </c>
      <c r="E189" s="353"/>
      <c r="F189" s="369" t="s">
        <v>629</v>
      </c>
      <c r="G189" s="306"/>
      <c r="H189" s="303"/>
      <c r="I189" s="303"/>
      <c r="J189" s="303"/>
      <c r="K189" s="303"/>
      <c r="L189" s="303"/>
      <c r="M189" s="125"/>
      <c r="N189" s="125"/>
      <c r="O189" s="162"/>
    </row>
    <row r="190" spans="1:15" ht="15.75" customHeight="1" x14ac:dyDescent="0.2">
      <c r="A190" s="299" t="s">
        <v>2752</v>
      </c>
      <c r="B190" s="200"/>
      <c r="C190" s="354">
        <v>2</v>
      </c>
      <c r="D190" s="300" t="s">
        <v>2753</v>
      </c>
      <c r="E190" s="353"/>
      <c r="F190" s="369" t="s">
        <v>629</v>
      </c>
      <c r="G190" s="306"/>
      <c r="H190" s="303"/>
      <c r="I190" s="303"/>
      <c r="J190" s="303"/>
      <c r="K190" s="303"/>
      <c r="L190" s="303"/>
      <c r="M190" s="125"/>
      <c r="N190" s="125"/>
      <c r="O190" s="162"/>
    </row>
    <row r="191" spans="1:15" ht="15.75" customHeight="1" x14ac:dyDescent="0.2">
      <c r="A191" s="299" t="s">
        <v>2754</v>
      </c>
      <c r="B191" s="200"/>
      <c r="C191" s="354">
        <v>2</v>
      </c>
      <c r="D191" s="300" t="s">
        <v>2755</v>
      </c>
      <c r="E191" s="353"/>
      <c r="F191" s="369" t="s">
        <v>629</v>
      </c>
      <c r="G191" s="304"/>
      <c r="H191" s="305"/>
      <c r="I191" s="305"/>
      <c r="J191" s="305"/>
      <c r="K191" s="305"/>
      <c r="L191" s="305"/>
      <c r="M191" s="128"/>
      <c r="N191" s="128"/>
      <c r="O191" s="163"/>
    </row>
    <row r="192" spans="1:15" ht="15.75" customHeight="1" x14ac:dyDescent="0.2">
      <c r="A192" s="41"/>
      <c r="B192" s="41"/>
      <c r="C192" s="41"/>
      <c r="D192" s="41"/>
      <c r="E192" s="41"/>
      <c r="F192" s="41"/>
      <c r="G192" s="41"/>
      <c r="I192" s="41"/>
      <c r="J192" s="41"/>
    </row>
    <row r="193" spans="1:15" ht="54.75" customHeight="1" x14ac:dyDescent="0.2">
      <c r="A193" s="417" t="s">
        <v>3060</v>
      </c>
      <c r="B193" s="354"/>
      <c r="C193" s="418" t="s">
        <v>3062</v>
      </c>
      <c r="D193" s="382" t="s">
        <v>2750</v>
      </c>
      <c r="E193" s="353"/>
      <c r="F193" s="370" t="s">
        <v>2756</v>
      </c>
      <c r="G193" s="370" t="s">
        <v>2757</v>
      </c>
      <c r="H193" s="370" t="s">
        <v>2758</v>
      </c>
      <c r="I193" s="370" t="s">
        <v>2759</v>
      </c>
      <c r="J193" s="183"/>
      <c r="K193" s="354"/>
      <c r="L193" s="354"/>
      <c r="M193" s="355"/>
      <c r="N193" s="355"/>
      <c r="O193" s="355"/>
    </row>
    <row r="194" spans="1:15" ht="15.75" customHeight="1" x14ac:dyDescent="0.2">
      <c r="A194" s="299" t="s">
        <v>2760</v>
      </c>
      <c r="B194" s="200"/>
      <c r="C194" s="354">
        <v>2</v>
      </c>
      <c r="D194" s="358" t="s">
        <v>2761</v>
      </c>
      <c r="E194" s="353"/>
      <c r="F194" s="363">
        <v>1</v>
      </c>
      <c r="G194" s="363">
        <v>1</v>
      </c>
      <c r="H194" s="363">
        <v>1</v>
      </c>
      <c r="I194" s="363">
        <v>1</v>
      </c>
      <c r="J194" s="183"/>
      <c r="K194" s="354"/>
      <c r="L194" s="354"/>
      <c r="M194" s="355"/>
      <c r="N194" s="355"/>
      <c r="O194" s="355"/>
    </row>
    <row r="195" spans="1:15" ht="15.75" customHeight="1" x14ac:dyDescent="0.2">
      <c r="A195" s="417" t="s">
        <v>3061</v>
      </c>
      <c r="B195" s="354"/>
      <c r="C195" s="418" t="s">
        <v>3062</v>
      </c>
      <c r="D195" s="382" t="s">
        <v>2750</v>
      </c>
      <c r="E195" s="41"/>
      <c r="F195" s="226" t="s">
        <v>56</v>
      </c>
      <c r="G195" s="41"/>
      <c r="I195" s="41"/>
      <c r="J195" s="41"/>
    </row>
    <row r="196" spans="1:15" ht="32.25" customHeight="1" x14ac:dyDescent="0.2">
      <c r="A196" s="299" t="s">
        <v>2762</v>
      </c>
      <c r="B196" s="200"/>
      <c r="C196" s="354">
        <v>2</v>
      </c>
      <c r="D196" s="358" t="s">
        <v>2763</v>
      </c>
      <c r="E196" s="353"/>
      <c r="F196" s="363">
        <v>1</v>
      </c>
      <c r="G196" s="301"/>
      <c r="H196" s="302"/>
      <c r="I196" s="302"/>
      <c r="J196" s="302"/>
      <c r="K196" s="302"/>
      <c r="L196" s="302"/>
      <c r="M196" s="122"/>
      <c r="N196" s="122"/>
      <c r="O196" s="161"/>
    </row>
    <row r="197" spans="1:15" ht="30.75" customHeight="1" x14ac:dyDescent="0.2">
      <c r="A197" s="299" t="s">
        <v>2764</v>
      </c>
      <c r="B197" s="200"/>
      <c r="C197" s="354">
        <v>2</v>
      </c>
      <c r="D197" s="358" t="s">
        <v>2765</v>
      </c>
      <c r="E197" s="353"/>
      <c r="F197" s="359">
        <v>10</v>
      </c>
      <c r="G197" s="306"/>
      <c r="H197" s="303"/>
      <c r="I197" s="303"/>
      <c r="J197" s="303"/>
      <c r="K197" s="303"/>
      <c r="L197" s="303"/>
      <c r="M197" s="125"/>
      <c r="N197" s="125"/>
      <c r="O197" s="162"/>
    </row>
    <row r="198" spans="1:15" ht="31.5" customHeight="1" x14ac:dyDescent="0.2">
      <c r="A198" s="299" t="s">
        <v>2766</v>
      </c>
      <c r="B198" s="200"/>
      <c r="C198" s="354">
        <v>2</v>
      </c>
      <c r="D198" s="358" t="s">
        <v>2767</v>
      </c>
      <c r="E198" s="353"/>
      <c r="F198" s="363">
        <v>1</v>
      </c>
      <c r="G198" s="306"/>
      <c r="H198" s="303"/>
      <c r="I198" s="303"/>
      <c r="J198" s="303"/>
      <c r="K198" s="303"/>
      <c r="L198" s="303"/>
      <c r="M198" s="125"/>
      <c r="N198" s="125"/>
      <c r="O198" s="162"/>
    </row>
    <row r="199" spans="1:15" ht="15.75" customHeight="1" x14ac:dyDescent="0.2">
      <c r="A199" s="299" t="s">
        <v>2768</v>
      </c>
      <c r="B199" s="200"/>
      <c r="C199" s="354">
        <v>2</v>
      </c>
      <c r="D199" s="358" t="s">
        <v>2769</v>
      </c>
      <c r="E199" s="353"/>
      <c r="F199" s="363">
        <v>1</v>
      </c>
      <c r="G199" s="306"/>
      <c r="H199" s="303"/>
      <c r="I199" s="303"/>
      <c r="J199" s="303"/>
      <c r="K199" s="303"/>
      <c r="L199" s="303"/>
      <c r="M199" s="125"/>
      <c r="N199" s="125"/>
      <c r="O199" s="162"/>
    </row>
    <row r="200" spans="1:15" ht="31.5" customHeight="1" x14ac:dyDescent="0.2">
      <c r="A200" s="299" t="s">
        <v>2770</v>
      </c>
      <c r="B200" s="200"/>
      <c r="C200" s="354">
        <v>2</v>
      </c>
      <c r="D200" s="358" t="s">
        <v>2771</v>
      </c>
      <c r="E200" s="353"/>
      <c r="F200" s="363">
        <v>1</v>
      </c>
      <c r="G200" s="306"/>
      <c r="H200" s="303"/>
      <c r="I200" s="303"/>
      <c r="J200" s="303"/>
      <c r="K200" s="303"/>
      <c r="L200" s="303"/>
      <c r="M200" s="125"/>
      <c r="N200" s="125"/>
      <c r="O200" s="162"/>
    </row>
    <row r="201" spans="1:15" ht="31.5" customHeight="1" x14ac:dyDescent="0.2">
      <c r="A201" s="299" t="s">
        <v>2772</v>
      </c>
      <c r="B201" s="200"/>
      <c r="C201" s="354">
        <v>2</v>
      </c>
      <c r="D201" s="358" t="s">
        <v>2773</v>
      </c>
      <c r="E201" s="353"/>
      <c r="F201" s="371">
        <v>100</v>
      </c>
      <c r="G201" s="306"/>
      <c r="H201" s="303"/>
      <c r="I201" s="303"/>
      <c r="J201" s="303"/>
      <c r="K201" s="303"/>
      <c r="L201" s="303"/>
      <c r="M201" s="125"/>
      <c r="N201" s="125"/>
      <c r="O201" s="162"/>
    </row>
    <row r="202" spans="1:15" ht="31.5" customHeight="1" x14ac:dyDescent="0.2">
      <c r="A202" s="299" t="s">
        <v>2774</v>
      </c>
      <c r="B202" s="200"/>
      <c r="C202" s="354">
        <v>2</v>
      </c>
      <c r="D202" s="358" t="s">
        <v>2775</v>
      </c>
      <c r="E202" s="353"/>
      <c r="F202" s="371">
        <v>100</v>
      </c>
      <c r="G202" s="306"/>
      <c r="H202" s="303"/>
      <c r="I202" s="303"/>
      <c r="J202" s="303"/>
      <c r="K202" s="303"/>
      <c r="L202" s="303"/>
      <c r="M202" s="125"/>
      <c r="N202" s="125"/>
      <c r="O202" s="162"/>
    </row>
    <row r="203" spans="1:15" ht="31.5" customHeight="1" x14ac:dyDescent="0.2">
      <c r="A203" s="299" t="s">
        <v>2776</v>
      </c>
      <c r="B203" s="200"/>
      <c r="C203" s="354">
        <v>2</v>
      </c>
      <c r="D203" s="358" t="s">
        <v>2777</v>
      </c>
      <c r="E203" s="353"/>
      <c r="F203" s="363">
        <v>1</v>
      </c>
      <c r="G203" s="304"/>
      <c r="H203" s="305"/>
      <c r="I203" s="303"/>
      <c r="J203" s="303"/>
      <c r="K203" s="303"/>
      <c r="L203" s="303"/>
      <c r="M203" s="125"/>
      <c r="N203" s="125"/>
      <c r="O203" s="162"/>
    </row>
    <row r="204" spans="1:15" ht="18" customHeight="1" x14ac:dyDescent="0.2">
      <c r="A204" s="41"/>
      <c r="B204" s="41"/>
      <c r="C204" s="41"/>
      <c r="D204" s="41"/>
      <c r="E204" s="41"/>
      <c r="F204" s="41"/>
      <c r="G204" s="41"/>
      <c r="I204" s="41"/>
      <c r="J204" s="41"/>
    </row>
    <row r="205" spans="1:15" ht="38.25" customHeight="1" x14ac:dyDescent="0.2">
      <c r="A205" s="417" t="s">
        <v>3065</v>
      </c>
      <c r="B205" s="354"/>
      <c r="C205" s="418" t="s">
        <v>3062</v>
      </c>
      <c r="D205" s="382" t="s">
        <v>2750</v>
      </c>
      <c r="E205" s="353"/>
      <c r="F205" s="370" t="s">
        <v>2778</v>
      </c>
      <c r="G205" s="372" t="s">
        <v>2779</v>
      </c>
      <c r="H205" s="370" t="s">
        <v>2780</v>
      </c>
      <c r="I205" s="43"/>
      <c r="J205" s="43"/>
      <c r="K205" s="43"/>
      <c r="L205" s="43"/>
      <c r="M205" s="43"/>
      <c r="N205" s="43"/>
      <c r="O205" s="43"/>
    </row>
    <row r="206" spans="1:15" ht="15.75" customHeight="1" x14ac:dyDescent="0.2">
      <c r="A206" s="299" t="s">
        <v>2781</v>
      </c>
      <c r="B206" s="200"/>
      <c r="C206" s="354">
        <v>2</v>
      </c>
      <c r="D206" s="358" t="s">
        <v>2782</v>
      </c>
      <c r="E206" s="353"/>
      <c r="F206" s="363">
        <v>1</v>
      </c>
      <c r="G206" s="363">
        <v>1</v>
      </c>
      <c r="H206" s="363">
        <v>1</v>
      </c>
      <c r="I206" s="304"/>
      <c r="J206" s="305"/>
      <c r="K206" s="305"/>
      <c r="L206" s="305"/>
      <c r="M206" s="305"/>
      <c r="N206" s="305"/>
      <c r="O206" s="307"/>
    </row>
    <row r="207" spans="1:15" ht="22.5" customHeight="1" x14ac:dyDescent="0.2">
      <c r="A207" s="354"/>
      <c r="B207" s="354"/>
      <c r="C207" s="354"/>
      <c r="D207" s="354"/>
      <c r="E207" s="353"/>
      <c r="F207" s="353"/>
      <c r="G207" s="354"/>
      <c r="H207" s="354"/>
      <c r="I207" s="373"/>
      <c r="J207" s="373"/>
      <c r="K207" s="374"/>
      <c r="L207" s="374"/>
      <c r="M207" s="375"/>
      <c r="N207" s="375"/>
      <c r="O207" s="375"/>
    </row>
    <row r="208" spans="1:15" ht="48" customHeight="1" x14ac:dyDescent="0.2">
      <c r="A208" s="417" t="s">
        <v>3066</v>
      </c>
      <c r="B208" s="354"/>
      <c r="C208" s="418" t="s">
        <v>3062</v>
      </c>
      <c r="D208" s="376" t="s">
        <v>2783</v>
      </c>
      <c r="E208" s="353"/>
      <c r="F208" s="366" t="s">
        <v>2784</v>
      </c>
      <c r="G208" s="366" t="s">
        <v>2785</v>
      </c>
      <c r="H208" s="366" t="s">
        <v>2786</v>
      </c>
      <c r="I208" s="366" t="s">
        <v>2787</v>
      </c>
      <c r="J208" s="43"/>
      <c r="K208" s="43"/>
      <c r="L208" s="43"/>
      <c r="M208" s="43"/>
      <c r="N208" s="43"/>
      <c r="O208" s="43"/>
    </row>
    <row r="209" spans="1:15" ht="15.75" customHeight="1" x14ac:dyDescent="0.2">
      <c r="A209" s="299" t="s">
        <v>2788</v>
      </c>
      <c r="B209" s="200"/>
      <c r="C209" s="354">
        <v>2</v>
      </c>
      <c r="D209" s="358" t="s">
        <v>2789</v>
      </c>
      <c r="E209" s="353"/>
      <c r="F209" s="359">
        <v>10</v>
      </c>
      <c r="G209" s="359">
        <v>10</v>
      </c>
      <c r="H209" s="359">
        <v>10</v>
      </c>
      <c r="I209" s="359">
        <v>10</v>
      </c>
      <c r="J209" s="306"/>
      <c r="K209" s="303"/>
      <c r="L209" s="303"/>
      <c r="M209" s="303"/>
      <c r="N209" s="303"/>
      <c r="O209" s="308"/>
    </row>
    <row r="210" spans="1:15" ht="15.75" customHeight="1" x14ac:dyDescent="0.2">
      <c r="A210" s="299" t="s">
        <v>2790</v>
      </c>
      <c r="B210" s="200"/>
      <c r="C210" s="354">
        <v>2</v>
      </c>
      <c r="D210" s="358" t="s">
        <v>2791</v>
      </c>
      <c r="E210" s="353"/>
      <c r="F210" s="359">
        <v>10</v>
      </c>
      <c r="G210" s="359">
        <v>10</v>
      </c>
      <c r="H210" s="359">
        <v>10</v>
      </c>
      <c r="I210" s="359">
        <v>10</v>
      </c>
      <c r="J210" s="306"/>
      <c r="K210" s="303"/>
      <c r="L210" s="303"/>
      <c r="M210" s="303"/>
      <c r="N210" s="303"/>
      <c r="O210" s="308"/>
    </row>
    <row r="211" spans="1:15" ht="15.75" customHeight="1" x14ac:dyDescent="0.2">
      <c r="A211" s="417" t="s">
        <v>3067</v>
      </c>
      <c r="B211" s="354"/>
      <c r="C211" s="418" t="s">
        <v>3062</v>
      </c>
      <c r="D211" s="380" t="s">
        <v>2783</v>
      </c>
      <c r="E211" s="41"/>
      <c r="F211" s="226" t="s">
        <v>56</v>
      </c>
      <c r="G211" s="41"/>
      <c r="I211" s="41"/>
      <c r="J211" s="41"/>
    </row>
    <row r="212" spans="1:15" ht="30" customHeight="1" x14ac:dyDescent="0.2">
      <c r="A212" s="299" t="s">
        <v>2792</v>
      </c>
      <c r="B212" s="200"/>
      <c r="C212" s="354">
        <v>2</v>
      </c>
      <c r="D212" s="358" t="s">
        <v>2793</v>
      </c>
      <c r="E212" s="353"/>
      <c r="F212" s="359">
        <v>10</v>
      </c>
      <c r="G212" s="301"/>
      <c r="H212" s="302"/>
      <c r="I212" s="302"/>
      <c r="J212" s="303"/>
      <c r="K212" s="303"/>
      <c r="L212" s="303"/>
      <c r="M212" s="125"/>
      <c r="N212" s="125"/>
      <c r="O212" s="162"/>
    </row>
    <row r="213" spans="1:15" ht="30.75" customHeight="1" x14ac:dyDescent="0.2">
      <c r="A213" s="299" t="s">
        <v>2794</v>
      </c>
      <c r="B213" s="200"/>
      <c r="C213" s="354">
        <v>2</v>
      </c>
      <c r="D213" s="358" t="s">
        <v>2795</v>
      </c>
      <c r="E213" s="353"/>
      <c r="F213" s="359">
        <v>10</v>
      </c>
      <c r="G213" s="306"/>
      <c r="H213" s="303"/>
      <c r="I213" s="303"/>
      <c r="J213" s="303"/>
      <c r="K213" s="303"/>
      <c r="L213" s="303"/>
      <c r="M213" s="125"/>
      <c r="N213" s="125"/>
      <c r="O213" s="162"/>
    </row>
    <row r="214" spans="1:15" ht="15.75" customHeight="1" x14ac:dyDescent="0.2">
      <c r="A214" s="299" t="s">
        <v>2796</v>
      </c>
      <c r="B214" s="200"/>
      <c r="C214" s="354">
        <v>2</v>
      </c>
      <c r="D214" s="358" t="s">
        <v>2797</v>
      </c>
      <c r="E214" s="353"/>
      <c r="F214" s="359">
        <v>10</v>
      </c>
      <c r="G214" s="306"/>
      <c r="H214" s="303"/>
      <c r="I214" s="303"/>
      <c r="J214" s="303"/>
      <c r="K214" s="303"/>
      <c r="L214" s="303"/>
      <c r="M214" s="125"/>
      <c r="N214" s="125"/>
      <c r="O214" s="162"/>
    </row>
    <row r="215" spans="1:15" ht="15.75" customHeight="1" x14ac:dyDescent="0.2">
      <c r="A215" s="299" t="s">
        <v>3312</v>
      </c>
      <c r="B215" s="200"/>
      <c r="C215" s="354">
        <v>2</v>
      </c>
      <c r="D215" s="358" t="s">
        <v>3314</v>
      </c>
      <c r="E215" s="353"/>
      <c r="F215" s="359">
        <v>10</v>
      </c>
      <c r="G215" s="306"/>
      <c r="H215" s="303"/>
      <c r="I215" s="303"/>
      <c r="J215" s="303"/>
      <c r="K215" s="303"/>
      <c r="L215" s="303"/>
      <c r="M215" s="125"/>
      <c r="N215" s="125"/>
      <c r="O215" s="162"/>
    </row>
    <row r="216" spans="1:15" ht="15.75" customHeight="1" x14ac:dyDescent="0.2">
      <c r="A216" s="299" t="s">
        <v>3313</v>
      </c>
      <c r="B216" s="200"/>
      <c r="C216" s="354">
        <v>2</v>
      </c>
      <c r="D216" s="358" t="s">
        <v>3315</v>
      </c>
      <c r="E216" s="353"/>
      <c r="F216" s="359">
        <v>10</v>
      </c>
      <c r="G216" s="306"/>
      <c r="H216" s="303"/>
      <c r="I216" s="303"/>
      <c r="J216" s="303"/>
      <c r="K216" s="303"/>
      <c r="L216" s="303"/>
      <c r="M216" s="125"/>
      <c r="N216" s="125"/>
      <c r="O216" s="162"/>
    </row>
    <row r="217" spans="1:15" ht="15.75" customHeight="1" x14ac:dyDescent="0.2">
      <c r="A217" s="299" t="s">
        <v>2798</v>
      </c>
      <c r="B217" s="200"/>
      <c r="C217" s="354">
        <v>2</v>
      </c>
      <c r="D217" s="358" t="s">
        <v>2799</v>
      </c>
      <c r="E217" s="353"/>
      <c r="F217" s="363">
        <v>1</v>
      </c>
      <c r="G217" s="306"/>
      <c r="H217" s="303"/>
      <c r="I217" s="303"/>
      <c r="J217" s="303"/>
      <c r="K217" s="303"/>
      <c r="L217" s="303"/>
      <c r="M217" s="125"/>
      <c r="N217" s="125"/>
      <c r="O217" s="162"/>
    </row>
    <row r="218" spans="1:15" ht="45" customHeight="1" x14ac:dyDescent="0.2">
      <c r="A218" s="299" t="s">
        <v>2800</v>
      </c>
      <c r="B218" s="200"/>
      <c r="C218" s="354">
        <v>2</v>
      </c>
      <c r="D218" s="358" t="s">
        <v>3012</v>
      </c>
      <c r="E218" s="353"/>
      <c r="F218" s="359">
        <v>10</v>
      </c>
      <c r="G218" s="304"/>
      <c r="H218" s="305"/>
      <c r="I218" s="305"/>
      <c r="J218" s="305"/>
      <c r="K218" s="305"/>
      <c r="L218" s="305"/>
      <c r="M218" s="128"/>
      <c r="N218" s="128"/>
      <c r="O218" s="163"/>
    </row>
    <row r="219" spans="1:15" ht="15.75" customHeight="1" x14ac:dyDescent="0.2">
      <c r="A219" s="417" t="s">
        <v>3068</v>
      </c>
      <c r="B219" s="354"/>
      <c r="C219" s="418" t="s">
        <v>3062</v>
      </c>
      <c r="D219" s="377" t="s">
        <v>2801</v>
      </c>
      <c r="E219" s="353"/>
      <c r="F219" s="226" t="s">
        <v>56</v>
      </c>
      <c r="G219" s="353"/>
      <c r="H219" s="353"/>
      <c r="I219" s="353"/>
      <c r="J219" s="353"/>
      <c r="K219" s="353"/>
      <c r="L219" s="353"/>
      <c r="M219" s="353"/>
      <c r="N219" s="353"/>
      <c r="O219" s="353"/>
    </row>
    <row r="220" spans="1:15" ht="15.75" customHeight="1" x14ac:dyDescent="0.2">
      <c r="A220" s="299" t="s">
        <v>2802</v>
      </c>
      <c r="B220" s="200"/>
      <c r="C220" s="354">
        <v>2</v>
      </c>
      <c r="D220" s="300" t="s">
        <v>2803</v>
      </c>
      <c r="E220" s="353"/>
      <c r="F220" s="363">
        <v>1</v>
      </c>
      <c r="G220" s="301"/>
      <c r="H220" s="302"/>
      <c r="I220" s="302"/>
      <c r="J220" s="302"/>
      <c r="K220" s="302"/>
      <c r="L220" s="302"/>
      <c r="M220" s="122"/>
      <c r="N220" s="122"/>
      <c r="O220" s="161"/>
    </row>
    <row r="221" spans="1:15" ht="30.75" customHeight="1" x14ac:dyDescent="0.2">
      <c r="A221" s="299" t="s">
        <v>2804</v>
      </c>
      <c r="B221" s="200"/>
      <c r="C221" s="354">
        <v>2</v>
      </c>
      <c r="D221" s="358" t="s">
        <v>2805</v>
      </c>
      <c r="E221" s="353"/>
      <c r="F221" s="363">
        <v>1</v>
      </c>
      <c r="G221" s="306"/>
      <c r="H221" s="303"/>
      <c r="I221" s="303"/>
      <c r="J221" s="303"/>
      <c r="K221" s="303"/>
      <c r="L221" s="303"/>
      <c r="M221" s="125"/>
      <c r="N221" s="125"/>
      <c r="O221" s="162"/>
    </row>
    <row r="222" spans="1:15" ht="30.75" customHeight="1" x14ac:dyDescent="0.2">
      <c r="A222" s="299" t="s">
        <v>2806</v>
      </c>
      <c r="B222" s="200"/>
      <c r="C222" s="354">
        <v>2</v>
      </c>
      <c r="D222" s="358" t="s">
        <v>3316</v>
      </c>
      <c r="E222" s="353"/>
      <c r="F222" s="359">
        <v>10</v>
      </c>
      <c r="G222" s="306"/>
      <c r="H222" s="303"/>
      <c r="I222" s="303"/>
      <c r="J222" s="303"/>
      <c r="K222" s="303"/>
      <c r="L222" s="303"/>
      <c r="M222" s="125"/>
      <c r="N222" s="125"/>
      <c r="O222" s="162"/>
    </row>
    <row r="223" spans="1:15" ht="29.25" customHeight="1" x14ac:dyDescent="0.2">
      <c r="A223" s="299" t="s">
        <v>2808</v>
      </c>
      <c r="B223" s="200"/>
      <c r="C223" s="354">
        <v>2</v>
      </c>
      <c r="D223" s="358" t="s">
        <v>2809</v>
      </c>
      <c r="E223" s="353"/>
      <c r="F223" s="359">
        <v>10</v>
      </c>
      <c r="G223" s="304"/>
      <c r="H223" s="305"/>
      <c r="I223" s="305"/>
      <c r="J223" s="305"/>
      <c r="K223" s="305"/>
      <c r="L223" s="305"/>
      <c r="M223" s="128"/>
      <c r="N223" s="128"/>
      <c r="O223" s="163"/>
    </row>
  </sheetData>
  <sheetProtection password="F0A6" sheet="1" objects="1" scenarios="1"/>
  <mergeCells count="6">
    <mergeCell ref="K9:L12"/>
    <mergeCell ref="A11:C11"/>
    <mergeCell ref="A18:D18"/>
    <mergeCell ref="A10:C10"/>
    <mergeCell ref="D57:E57"/>
    <mergeCell ref="A12:C12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3" yWindow="675" count="5">
        <x14:dataValidation type="list" allowBlank="1" showInputMessage="1" showErrorMessage="1" prompt="_x000a_1 Kyllä/Ja/Yes_x000a_0 Ei/Nej/No_x000a_" xr:uid="{00000000-0002-0000-0500-000000000000}">
          <x14:formula1>
            <xm:f>Valinnat!$A$3:$A$4</xm:f>
          </x14:formula1>
          <xm:sqref>F81:K81 F70:F71 F101:O101 F104:G104 F106:F107 F110:G110 F121 F126 F113:H113 F67 F217 F203 F62 F98:I98 F170:F172 F174:F175 F182:F183 F153 F88:F89 F198:F200 F196 F206:H206 F220:F221 F194:I194 F83:F86 F166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500-000001000000}">
          <x14:formula1>
            <xm:f>Valinnat!$A$32:$A$35</xm:f>
          </x14:formula1>
          <xm:sqref>F122</xm:sqref>
        </x14:dataValidation>
        <x14:dataValidation type="list" allowBlank="1" showInputMessage="1" showErrorMessage="1" prompt="1 Monitorointijärjestelmä_x000a_2 Manuaalinen seuranta_x000a_3 Ei seurata" xr:uid="{00000000-0002-0000-0500-000002000000}">
          <x14:formula1>
            <xm:f>Valinnat!$A$43:$A$45</xm:f>
          </x14:formula1>
          <xm:sqref>F118:F119</xm:sqref>
        </x14:dataValidation>
        <x14:dataValidation type="list" allowBlank="1" showInputMessage="1" showErrorMessage="1" prompt="1 Automaattinen_x000a_2 Manuaalinen_x000a_3 Ei monitoroida" xr:uid="{00000000-0002-0000-0500-000003000000}">
          <x14:formula1>
            <xm:f>Valinnat!$A$38:$A$40</xm:f>
          </x14:formula1>
          <xm:sqref>F185:F187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500-000004000000}">
          <x14:formula1>
            <xm:f>Valinnat!$A$48:$A$52</xm:f>
          </x14:formula1>
          <xm:sqref>F173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3">
    <pageSetUpPr fitToPage="1"/>
  </sheetPr>
  <dimension ref="A1:Q198"/>
  <sheetViews>
    <sheetView showGridLines="0" topLeftCell="A52" zoomScaleNormal="100" zoomScaleSheetLayoutView="55" workbookViewId="0">
      <selection activeCell="D71" sqref="D71"/>
    </sheetView>
  </sheetViews>
  <sheetFormatPr defaultColWidth="9.28515625" defaultRowHeight="14.85" customHeight="1" x14ac:dyDescent="0.2"/>
  <cols>
    <col min="1" max="1" width="10.28515625" style="27" customWidth="1"/>
    <col min="2" max="2" width="2.42578125" style="27" customWidth="1"/>
    <col min="3" max="3" width="3.285156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2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RA02</v>
      </c>
      <c r="E2" s="27" t="s">
        <v>3331</v>
      </c>
      <c r="F2" s="27" t="s">
        <v>3332</v>
      </c>
      <c r="G2" s="27" t="s">
        <v>1690</v>
      </c>
      <c r="H2" s="40" t="s">
        <v>3333</v>
      </c>
    </row>
    <row r="4" spans="1:12" ht="14.85" customHeight="1" x14ac:dyDescent="0.2">
      <c r="A4" s="181" t="s">
        <v>137</v>
      </c>
      <c r="B4" s="182"/>
      <c r="C4" s="183"/>
      <c r="D4" s="183"/>
      <c r="E4" s="184"/>
      <c r="K4" s="188" t="s">
        <v>111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112</v>
      </c>
      <c r="L5" s="229"/>
    </row>
    <row r="6" spans="1:12" ht="14.85" customHeight="1" x14ac:dyDescent="0.2">
      <c r="A6" s="186"/>
      <c r="B6" s="187"/>
      <c r="C6" s="187"/>
      <c r="D6" s="257" t="s">
        <v>1640</v>
      </c>
      <c r="E6" s="188"/>
      <c r="K6" s="188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559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512</v>
      </c>
      <c r="L9" s="462"/>
    </row>
    <row r="10" spans="1:12" ht="26.25" customHeight="1" x14ac:dyDescent="0.2">
      <c r="A10" s="456" t="s">
        <v>365</v>
      </c>
      <c r="B10" s="456"/>
      <c r="C10" s="456"/>
      <c r="D10" s="190"/>
      <c r="E10" s="188"/>
      <c r="K10" s="463"/>
      <c r="L10" s="464"/>
    </row>
    <row r="11" spans="1:12" ht="38.25" customHeight="1" x14ac:dyDescent="0.2">
      <c r="A11" s="467" t="s">
        <v>33</v>
      </c>
      <c r="B11" s="467"/>
      <c r="C11" s="467"/>
      <c r="D11" s="191" t="s">
        <v>2030</v>
      </c>
      <c r="E11" s="188"/>
      <c r="K11" s="463"/>
      <c r="L11" s="464"/>
    </row>
    <row r="12" spans="1:12" ht="28.5" customHeight="1" x14ac:dyDescent="0.2">
      <c r="A12" s="250" t="s">
        <v>35</v>
      </c>
      <c r="B12" s="187"/>
      <c r="C12" s="187"/>
      <c r="D12" s="191" t="s">
        <v>180</v>
      </c>
      <c r="E12" s="188"/>
      <c r="K12" s="465"/>
      <c r="L12" s="466"/>
    </row>
    <row r="13" spans="1:12" ht="14.85" customHeight="1" x14ac:dyDescent="0.2">
      <c r="A13" s="186" t="s">
        <v>34</v>
      </c>
      <c r="B13" s="42"/>
      <c r="C13" s="42"/>
      <c r="D13" s="183" t="s">
        <v>626</v>
      </c>
      <c r="E13" s="188"/>
      <c r="F13" s="44"/>
      <c r="G13" s="44"/>
    </row>
    <row r="14" spans="1:12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9.25" customHeight="1" x14ac:dyDescent="0.2">
      <c r="A18" s="457" t="s">
        <v>748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623</v>
      </c>
      <c r="O19" s="227" t="s">
        <v>624</v>
      </c>
    </row>
    <row r="20" spans="1:17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3069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2"/>
    </row>
    <row r="22" spans="1:17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9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3063</v>
      </c>
      <c r="D24" s="201" t="s">
        <v>418</v>
      </c>
      <c r="E24" s="204"/>
      <c r="F24" s="149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630</v>
      </c>
      <c r="B25" s="200"/>
      <c r="C25" s="42" t="s">
        <v>3063</v>
      </c>
      <c r="D25" s="201" t="s">
        <v>3297</v>
      </c>
      <c r="E25" s="204"/>
      <c r="F25" s="160"/>
      <c r="G25" s="150">
        <v>10</v>
      </c>
      <c r="H25" s="146">
        <v>10</v>
      </c>
      <c r="I25" s="146">
        <v>10</v>
      </c>
      <c r="J25" s="127"/>
      <c r="K25" s="128"/>
      <c r="L25" s="128"/>
      <c r="M25" s="128"/>
      <c r="N25" s="128"/>
      <c r="O25" s="163"/>
    </row>
    <row r="26" spans="1:17" s="43" customFormat="1" ht="30" customHeight="1" x14ac:dyDescent="0.25">
      <c r="A26" s="42"/>
      <c r="B26" s="42"/>
      <c r="C26" s="42"/>
      <c r="D26" s="205" t="s">
        <v>408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420" t="s">
        <v>3070</v>
      </c>
      <c r="B27" s="42"/>
      <c r="C27" s="42" t="s">
        <v>3062</v>
      </c>
      <c r="D27" s="206" t="s">
        <v>414</v>
      </c>
      <c r="E27" s="197"/>
      <c r="F27" s="422" t="s">
        <v>56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3063</v>
      </c>
      <c r="D28" s="207" t="s">
        <v>464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3063</v>
      </c>
      <c r="D29" s="207" t="s">
        <v>465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3063</v>
      </c>
      <c r="D30" s="207" t="s">
        <v>1938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1645</v>
      </c>
      <c r="B31" s="200"/>
      <c r="C31" s="42" t="s">
        <v>3063</v>
      </c>
      <c r="D31" s="207" t="s">
        <v>1939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3063</v>
      </c>
      <c r="D32" s="207" t="s">
        <v>1940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3063</v>
      </c>
      <c r="D33" s="207" t="s">
        <v>468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3063</v>
      </c>
      <c r="D34" s="210" t="s">
        <v>469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3063</v>
      </c>
      <c r="D35" s="207" t="s">
        <v>641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420" t="s">
        <v>3071</v>
      </c>
      <c r="B36" s="42"/>
      <c r="C36" s="195" t="s">
        <v>3062</v>
      </c>
      <c r="D36" s="212" t="s">
        <v>409</v>
      </c>
      <c r="E36" s="197"/>
      <c r="F36" s="422" t="s">
        <v>56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3063</v>
      </c>
      <c r="D37" s="207" t="s">
        <v>464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3063</v>
      </c>
      <c r="D38" s="207" t="s">
        <v>465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3063</v>
      </c>
      <c r="D39" s="207" t="s">
        <v>471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3063</v>
      </c>
      <c r="D40" s="207" t="s">
        <v>1647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9.25" customHeight="1" x14ac:dyDescent="0.2">
      <c r="A41" s="199" t="s">
        <v>1836</v>
      </c>
      <c r="B41" s="200"/>
      <c r="C41" s="195" t="s">
        <v>3063</v>
      </c>
      <c r="D41" s="210" t="s">
        <v>1950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9.25" customHeight="1" x14ac:dyDescent="0.2">
      <c r="A42" s="199">
        <v>240</v>
      </c>
      <c r="B42" s="200"/>
      <c r="C42" s="195" t="s">
        <v>3063</v>
      </c>
      <c r="D42" s="210" t="s">
        <v>1951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29.25" customHeight="1" x14ac:dyDescent="0.2">
      <c r="A43" s="199">
        <v>250</v>
      </c>
      <c r="B43" s="200"/>
      <c r="C43" s="195" t="s">
        <v>3063</v>
      </c>
      <c r="D43" s="210" t="s">
        <v>1952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260</v>
      </c>
      <c r="B44" s="200"/>
      <c r="C44" s="356" t="s">
        <v>3063</v>
      </c>
      <c r="D44" s="207" t="s">
        <v>473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270</v>
      </c>
      <c r="B45" s="200"/>
      <c r="C45" s="356" t="s">
        <v>3063</v>
      </c>
      <c r="D45" s="207" t="s">
        <v>474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" customHeight="1" x14ac:dyDescent="0.2">
      <c r="A46" s="199">
        <v>300</v>
      </c>
      <c r="B46" s="200"/>
      <c r="C46" s="195" t="s">
        <v>3063</v>
      </c>
      <c r="D46" s="214" t="s">
        <v>477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310</v>
      </c>
      <c r="B47" s="200"/>
      <c r="C47" s="195" t="s">
        <v>3063</v>
      </c>
      <c r="D47" s="214" t="s">
        <v>725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320</v>
      </c>
      <c r="B48" s="200"/>
      <c r="C48" s="195" t="s">
        <v>3063</v>
      </c>
      <c r="D48" s="214" t="s">
        <v>705</v>
      </c>
      <c r="E48" s="195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330</v>
      </c>
      <c r="B49" s="200"/>
      <c r="C49" s="195" t="s">
        <v>3063</v>
      </c>
      <c r="D49" s="459" t="s">
        <v>641</v>
      </c>
      <c r="E49" s="460"/>
      <c r="F49" s="157">
        <v>10</v>
      </c>
      <c r="G49" s="127"/>
      <c r="H49" s="128"/>
      <c r="I49" s="128"/>
      <c r="J49" s="128"/>
      <c r="K49" s="128"/>
      <c r="L49" s="128"/>
      <c r="M49" s="128"/>
      <c r="N49" s="128"/>
      <c r="O49" s="163"/>
    </row>
    <row r="50" spans="1:15" ht="15" customHeight="1" x14ac:dyDescent="0.2">
      <c r="A50" s="215"/>
      <c r="B50" s="184"/>
      <c r="C50" s="195"/>
      <c r="D50" s="214"/>
      <c r="E50" s="42"/>
      <c r="F50" s="41"/>
      <c r="G50" s="41"/>
      <c r="I50" s="41"/>
      <c r="J50" s="41"/>
    </row>
    <row r="51" spans="1:15" ht="15" customHeight="1" x14ac:dyDescent="0.25">
      <c r="A51" s="420" t="s">
        <v>3072</v>
      </c>
      <c r="B51" s="42"/>
      <c r="C51" s="195" t="s">
        <v>3062</v>
      </c>
      <c r="D51" s="279" t="s">
        <v>513</v>
      </c>
      <c r="E51" s="195"/>
      <c r="F51" s="422" t="s">
        <v>56</v>
      </c>
      <c r="G51" s="41"/>
      <c r="I51" s="41"/>
      <c r="J51" s="41"/>
    </row>
    <row r="52" spans="1:15" ht="15" customHeight="1" x14ac:dyDescent="0.2">
      <c r="A52" s="199">
        <v>540</v>
      </c>
      <c r="B52" s="200"/>
      <c r="C52" s="195" t="s">
        <v>3063</v>
      </c>
      <c r="D52" s="217" t="s">
        <v>3299</v>
      </c>
      <c r="E52" s="195"/>
      <c r="F52" s="157">
        <v>1</v>
      </c>
      <c r="G52" s="126"/>
      <c r="H52" s="122"/>
      <c r="I52" s="122"/>
      <c r="J52" s="122"/>
      <c r="K52" s="122"/>
      <c r="L52" s="122"/>
      <c r="M52" s="122"/>
      <c r="N52" s="122"/>
      <c r="O52" s="161"/>
    </row>
    <row r="53" spans="1:15" ht="37.5" customHeight="1" x14ac:dyDescent="0.2">
      <c r="A53" s="198" t="s">
        <v>3073</v>
      </c>
      <c r="B53" s="42"/>
      <c r="C53" s="195" t="s">
        <v>3062</v>
      </c>
      <c r="D53" s="42" t="s">
        <v>513</v>
      </c>
      <c r="E53" s="195"/>
      <c r="F53" s="154" t="s">
        <v>53</v>
      </c>
      <c r="G53" s="154" t="s">
        <v>627</v>
      </c>
      <c r="H53" s="154" t="s">
        <v>462</v>
      </c>
      <c r="I53" s="154" t="s">
        <v>510</v>
      </c>
      <c r="J53" s="124"/>
      <c r="K53" s="125"/>
      <c r="L53" s="125"/>
      <c r="M53" s="125"/>
      <c r="N53" s="125"/>
      <c r="O53" s="162"/>
    </row>
    <row r="54" spans="1:15" ht="15" customHeight="1" x14ac:dyDescent="0.2">
      <c r="A54" s="199">
        <v>560</v>
      </c>
      <c r="B54" s="200"/>
      <c r="C54" s="195" t="s">
        <v>3063</v>
      </c>
      <c r="D54" s="201" t="s">
        <v>557</v>
      </c>
      <c r="E54" s="195"/>
      <c r="F54" s="175">
        <v>10</v>
      </c>
      <c r="G54" s="176">
        <v>10</v>
      </c>
      <c r="H54" s="176">
        <v>10</v>
      </c>
      <c r="I54" s="176">
        <v>10</v>
      </c>
      <c r="J54" s="124"/>
      <c r="K54" s="125"/>
      <c r="L54" s="125"/>
      <c r="M54" s="125"/>
      <c r="N54" s="125"/>
      <c r="O54" s="162"/>
    </row>
    <row r="55" spans="1:15" ht="26.65" customHeight="1" x14ac:dyDescent="0.2">
      <c r="A55" s="199">
        <v>630</v>
      </c>
      <c r="B55" s="200"/>
      <c r="C55" s="195" t="s">
        <v>3063</v>
      </c>
      <c r="D55" s="220" t="s">
        <v>1774</v>
      </c>
      <c r="E55" s="195"/>
      <c r="F55" s="157">
        <v>1</v>
      </c>
      <c r="G55" s="128"/>
      <c r="H55" s="128"/>
      <c r="I55" s="128"/>
      <c r="J55" s="128"/>
      <c r="K55" s="128"/>
      <c r="L55" s="128"/>
      <c r="M55" s="128"/>
      <c r="N55" s="128"/>
      <c r="O55" s="163"/>
    </row>
    <row r="56" spans="1:15" ht="15" customHeight="1" x14ac:dyDescent="0.2">
      <c r="A56" s="215"/>
      <c r="B56" s="184"/>
      <c r="C56" s="195"/>
      <c r="D56" s="42"/>
      <c r="E56" s="195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5">
      <c r="A57" s="198" t="s">
        <v>3074</v>
      </c>
      <c r="B57" s="42"/>
      <c r="C57" s="195" t="s">
        <v>3062</v>
      </c>
      <c r="D57" s="280" t="s">
        <v>410</v>
      </c>
      <c r="E57" s="195"/>
      <c r="F57" s="422" t="s">
        <v>56</v>
      </c>
      <c r="G57" s="46"/>
      <c r="H57" s="46"/>
      <c r="I57" s="46"/>
      <c r="J57" s="46"/>
      <c r="K57" s="46"/>
      <c r="L57" s="46"/>
      <c r="M57" s="46"/>
      <c r="N57" s="46"/>
      <c r="O57" s="46"/>
    </row>
    <row r="58" spans="1:15" ht="15" customHeight="1" x14ac:dyDescent="0.2">
      <c r="A58" s="199">
        <v>640</v>
      </c>
      <c r="B58" s="200"/>
      <c r="C58" s="195" t="s">
        <v>3063</v>
      </c>
      <c r="D58" s="217" t="s">
        <v>483</v>
      </c>
      <c r="E58" s="195"/>
      <c r="F58" s="157">
        <v>10</v>
      </c>
      <c r="G58" s="122"/>
      <c r="H58" s="122"/>
      <c r="I58" s="122"/>
      <c r="J58" s="122"/>
      <c r="K58" s="122"/>
      <c r="L58" s="122"/>
      <c r="M58" s="122"/>
      <c r="N58" s="122"/>
      <c r="O58" s="161"/>
    </row>
    <row r="59" spans="1:15" ht="15" customHeight="1" x14ac:dyDescent="0.2">
      <c r="A59" s="199" t="s">
        <v>1648</v>
      </c>
      <c r="B59" s="200"/>
      <c r="C59" s="195" t="s">
        <v>3063</v>
      </c>
      <c r="D59" s="217" t="s">
        <v>1649</v>
      </c>
      <c r="E59" s="195"/>
      <c r="F59" s="157">
        <v>1</v>
      </c>
      <c r="G59" s="125"/>
      <c r="H59" s="125"/>
      <c r="I59" s="125"/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670</v>
      </c>
      <c r="B60" s="200"/>
      <c r="C60" s="195" t="s">
        <v>3063</v>
      </c>
      <c r="D60" s="217" t="s">
        <v>536</v>
      </c>
      <c r="E60" s="195"/>
      <c r="F60" s="157">
        <v>1</v>
      </c>
      <c r="G60" s="127"/>
      <c r="H60" s="128"/>
      <c r="I60" s="128"/>
      <c r="J60" s="128"/>
      <c r="K60" s="128"/>
      <c r="L60" s="128"/>
      <c r="M60" s="128"/>
      <c r="N60" s="128"/>
      <c r="O60" s="163"/>
    </row>
    <row r="61" spans="1:15" ht="15" customHeight="1" x14ac:dyDescent="0.2">
      <c r="A61" s="217"/>
      <c r="B61" s="217"/>
      <c r="C61" s="195"/>
      <c r="D61" s="217"/>
      <c r="E61" s="195"/>
      <c r="F61" s="217"/>
      <c r="G61" s="217"/>
      <c r="H61" s="217"/>
      <c r="I61" s="217"/>
      <c r="J61" s="217"/>
      <c r="K61" s="217"/>
      <c r="L61" s="217"/>
      <c r="M61" s="217"/>
      <c r="N61" s="217"/>
      <c r="O61" s="217"/>
    </row>
    <row r="62" spans="1:15" ht="15" customHeight="1" x14ac:dyDescent="0.2">
      <c r="A62" s="198" t="s">
        <v>3075</v>
      </c>
      <c r="B62" s="217"/>
      <c r="C62" s="195" t="s">
        <v>3062</v>
      </c>
      <c r="D62" s="287" t="s">
        <v>491</v>
      </c>
      <c r="E62" s="195"/>
      <c r="F62" s="422" t="s">
        <v>56</v>
      </c>
      <c r="G62" s="217"/>
      <c r="H62" s="217"/>
      <c r="I62" s="217"/>
      <c r="J62" s="217"/>
      <c r="K62" s="217"/>
      <c r="L62" s="217"/>
      <c r="M62" s="217"/>
      <c r="N62" s="217"/>
      <c r="O62" s="217"/>
    </row>
    <row r="63" spans="1:15" ht="15" customHeight="1" x14ac:dyDescent="0.2">
      <c r="A63" s="199" t="s">
        <v>1961</v>
      </c>
      <c r="B63" s="200"/>
      <c r="C63" s="195" t="s">
        <v>3063</v>
      </c>
      <c r="D63" s="217" t="s">
        <v>1964</v>
      </c>
      <c r="E63" s="195"/>
      <c r="F63" s="157">
        <v>1</v>
      </c>
      <c r="G63" s="126"/>
      <c r="H63" s="122"/>
      <c r="I63" s="122"/>
      <c r="J63" s="122"/>
      <c r="K63" s="122"/>
      <c r="L63" s="122"/>
      <c r="M63" s="122"/>
      <c r="N63" s="122"/>
      <c r="O63" s="161"/>
    </row>
    <row r="64" spans="1:15" ht="15" customHeight="1" x14ac:dyDescent="0.2">
      <c r="A64" s="199" t="s">
        <v>2028</v>
      </c>
      <c r="B64" s="200"/>
      <c r="C64" s="195" t="s">
        <v>3063</v>
      </c>
      <c r="D64" s="217" t="s">
        <v>2027</v>
      </c>
      <c r="E64" s="195"/>
      <c r="F64" s="157">
        <v>1</v>
      </c>
      <c r="G64" s="127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217"/>
      <c r="E65" s="195"/>
      <c r="F65" s="217"/>
      <c r="G65" s="217"/>
      <c r="H65" s="217"/>
      <c r="I65" s="217"/>
      <c r="J65" s="217"/>
      <c r="K65" s="217"/>
      <c r="L65" s="217"/>
      <c r="M65" s="217"/>
      <c r="N65" s="217"/>
      <c r="O65" s="217"/>
    </row>
    <row r="66" spans="1:15" ht="40.5" customHeight="1" x14ac:dyDescent="0.2">
      <c r="A66" s="417" t="s">
        <v>3317</v>
      </c>
      <c r="B66" s="195"/>
      <c r="C66" s="195" t="s">
        <v>3062</v>
      </c>
      <c r="D66" s="218" t="s">
        <v>484</v>
      </c>
      <c r="E66" s="195"/>
      <c r="F66" s="165" t="s">
        <v>627</v>
      </c>
      <c r="G66" s="165" t="s">
        <v>462</v>
      </c>
      <c r="H66" s="165" t="s">
        <v>510</v>
      </c>
      <c r="I66" s="217"/>
      <c r="J66" s="217"/>
      <c r="K66" s="217"/>
      <c r="L66" s="217"/>
      <c r="M66" s="217"/>
      <c r="N66" s="217"/>
      <c r="O66" s="217"/>
    </row>
    <row r="67" spans="1:15" ht="15" customHeight="1" x14ac:dyDescent="0.2">
      <c r="A67" s="299">
        <v>690</v>
      </c>
      <c r="B67" s="200"/>
      <c r="C67" s="183" t="s">
        <v>3063</v>
      </c>
      <c r="D67" s="351" t="s">
        <v>3303</v>
      </c>
      <c r="E67" s="195"/>
      <c r="F67" s="363">
        <v>10</v>
      </c>
      <c r="G67" s="363">
        <v>10</v>
      </c>
      <c r="H67" s="363">
        <v>10</v>
      </c>
      <c r="I67" s="125"/>
      <c r="J67" s="125"/>
      <c r="K67" s="125"/>
      <c r="L67" s="125"/>
      <c r="M67" s="125"/>
      <c r="N67" s="125"/>
      <c r="O67" s="125"/>
    </row>
    <row r="68" spans="1:15" ht="15" customHeight="1" x14ac:dyDescent="0.2">
      <c r="A68" s="299" t="s">
        <v>3300</v>
      </c>
      <c r="B68" s="200"/>
      <c r="C68" s="183" t="s">
        <v>3063</v>
      </c>
      <c r="D68" s="351" t="s">
        <v>3304</v>
      </c>
      <c r="E68" s="195"/>
      <c r="F68" s="363">
        <v>10</v>
      </c>
      <c r="G68" s="363">
        <v>10</v>
      </c>
      <c r="H68" s="363">
        <v>10</v>
      </c>
      <c r="I68" s="125"/>
      <c r="J68" s="125"/>
      <c r="K68" s="125"/>
      <c r="L68" s="125"/>
      <c r="M68" s="125"/>
      <c r="N68" s="125"/>
      <c r="O68" s="125"/>
    </row>
    <row r="69" spans="1:15" ht="28.5" customHeight="1" x14ac:dyDescent="0.2">
      <c r="A69" s="299" t="s">
        <v>3301</v>
      </c>
      <c r="B69" s="200"/>
      <c r="C69" s="183" t="s">
        <v>3063</v>
      </c>
      <c r="D69" s="394" t="s">
        <v>3305</v>
      </c>
      <c r="E69" s="195"/>
      <c r="F69" s="363">
        <v>10</v>
      </c>
      <c r="G69" s="363">
        <v>10</v>
      </c>
      <c r="H69" s="363">
        <v>10</v>
      </c>
      <c r="I69" s="125"/>
      <c r="J69" s="125"/>
      <c r="K69" s="125"/>
      <c r="L69" s="125"/>
      <c r="M69" s="125"/>
      <c r="N69" s="125"/>
      <c r="O69" s="125"/>
    </row>
    <row r="70" spans="1:15" ht="15" customHeight="1" x14ac:dyDescent="0.2">
      <c r="A70" s="299" t="s">
        <v>3302</v>
      </c>
      <c r="B70" s="200"/>
      <c r="C70" s="183" t="s">
        <v>3063</v>
      </c>
      <c r="D70" s="351" t="s">
        <v>3306</v>
      </c>
      <c r="E70" s="195"/>
      <c r="F70" s="363">
        <v>10</v>
      </c>
      <c r="G70" s="363">
        <v>10</v>
      </c>
      <c r="H70" s="363">
        <v>10</v>
      </c>
      <c r="I70" s="125"/>
      <c r="J70" s="125"/>
      <c r="K70" s="125"/>
      <c r="L70" s="125"/>
      <c r="M70" s="125"/>
      <c r="N70" s="125"/>
      <c r="O70" s="125"/>
    </row>
    <row r="71" spans="1:15" ht="15" customHeight="1" x14ac:dyDescent="0.2">
      <c r="A71" s="391"/>
      <c r="B71" s="184"/>
      <c r="C71" s="183"/>
      <c r="D71" s="351"/>
      <c r="E71" s="195"/>
      <c r="F71" s="449"/>
      <c r="G71" s="449"/>
      <c r="H71" s="449"/>
    </row>
    <row r="72" spans="1:15" ht="18.75" customHeight="1" x14ac:dyDescent="0.2">
      <c r="A72" s="42"/>
      <c r="B72" s="42"/>
      <c r="C72" s="187"/>
      <c r="D72" s="219" t="s">
        <v>411</v>
      </c>
      <c r="E72" s="188"/>
    </row>
    <row r="73" spans="1:15" ht="46.5" customHeight="1" x14ac:dyDescent="0.2">
      <c r="A73" s="198" t="s">
        <v>3076</v>
      </c>
      <c r="B73" s="221"/>
      <c r="C73" s="187" t="s">
        <v>3062</v>
      </c>
      <c r="D73" s="198" t="s">
        <v>486</v>
      </c>
      <c r="E73" s="188"/>
      <c r="F73" s="147" t="s">
        <v>1769</v>
      </c>
      <c r="G73" s="147" t="s">
        <v>408</v>
      </c>
      <c r="H73" s="147" t="s">
        <v>491</v>
      </c>
      <c r="I73" s="147" t="s">
        <v>492</v>
      </c>
      <c r="J73" s="147" t="s">
        <v>410</v>
      </c>
      <c r="K73" s="147" t="s">
        <v>652</v>
      </c>
      <c r="L73" s="217"/>
      <c r="M73" s="217"/>
      <c r="N73" s="217"/>
      <c r="O73" s="217"/>
    </row>
    <row r="74" spans="1:15" ht="15" customHeight="1" x14ac:dyDescent="0.2">
      <c r="A74" s="199">
        <v>710</v>
      </c>
      <c r="B74" s="200"/>
      <c r="C74" s="187" t="s">
        <v>3063</v>
      </c>
      <c r="D74" s="201" t="s">
        <v>1770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3077</v>
      </c>
      <c r="B75" s="41"/>
      <c r="C75" s="41">
        <v>1</v>
      </c>
      <c r="D75" s="41" t="s">
        <v>486</v>
      </c>
      <c r="E75" s="41"/>
      <c r="F75" s="422" t="s">
        <v>56</v>
      </c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ht="37.15" customHeight="1" x14ac:dyDescent="0.2">
      <c r="A76" s="199">
        <v>720</v>
      </c>
      <c r="B76" s="200"/>
      <c r="C76" s="187" t="s">
        <v>3063</v>
      </c>
      <c r="D76" s="220" t="s">
        <v>1651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5.5" customHeight="1" x14ac:dyDescent="0.2">
      <c r="A77" s="199">
        <v>730</v>
      </c>
      <c r="B77" s="200"/>
      <c r="C77" s="187" t="s">
        <v>3063</v>
      </c>
      <c r="D77" s="220" t="s">
        <v>1652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5.5" customHeight="1" x14ac:dyDescent="0.2">
      <c r="A78" s="199" t="s">
        <v>1812</v>
      </c>
      <c r="B78" s="200"/>
      <c r="C78" s="187" t="s">
        <v>3063</v>
      </c>
      <c r="D78" s="220" t="s">
        <v>1771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8.5" customHeight="1" x14ac:dyDescent="0.2">
      <c r="A79" s="199" t="s">
        <v>1773</v>
      </c>
      <c r="B79" s="200"/>
      <c r="C79" s="187" t="s">
        <v>3063</v>
      </c>
      <c r="D79" s="220" t="s">
        <v>1772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3307</v>
      </c>
      <c r="B80" s="200"/>
      <c r="C80" s="183" t="s">
        <v>3063</v>
      </c>
      <c r="D80" s="394" t="s">
        <v>3318</v>
      </c>
      <c r="E80" s="184"/>
      <c r="F80" s="445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6" ht="22.5" customHeight="1" x14ac:dyDescent="0.2">
      <c r="A81" s="199">
        <v>760</v>
      </c>
      <c r="B81" s="200"/>
      <c r="C81" s="187" t="s">
        <v>3063</v>
      </c>
      <c r="D81" s="222" t="s">
        <v>1653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6" ht="30.75" customHeight="1" x14ac:dyDescent="0.2">
      <c r="A82" s="199" t="s">
        <v>1965</v>
      </c>
      <c r="B82" s="200"/>
      <c r="C82" s="187" t="s">
        <v>3063</v>
      </c>
      <c r="D82" s="284" t="s">
        <v>1966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6" ht="18.75" customHeight="1" x14ac:dyDescent="0.2">
      <c r="A83" s="198" t="s">
        <v>3078</v>
      </c>
      <c r="B83" s="42"/>
      <c r="C83" s="187" t="s">
        <v>3062</v>
      </c>
      <c r="D83" s="198" t="s">
        <v>413</v>
      </c>
      <c r="E83" s="188"/>
      <c r="F83" s="422" t="s">
        <v>56</v>
      </c>
    </row>
    <row r="84" spans="1:16" ht="15" customHeight="1" x14ac:dyDescent="0.2">
      <c r="A84" s="199" t="s">
        <v>1974</v>
      </c>
      <c r="B84" s="200"/>
      <c r="C84" s="187" t="s">
        <v>3063</v>
      </c>
      <c r="D84" s="201" t="s">
        <v>1972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6" ht="24" customHeight="1" x14ac:dyDescent="0.2">
      <c r="A85" s="199" t="s">
        <v>1975</v>
      </c>
      <c r="B85" s="200"/>
      <c r="C85" s="187" t="s">
        <v>3063</v>
      </c>
      <c r="D85" s="220" t="s">
        <v>1973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6" ht="29.25" customHeight="1" x14ac:dyDescent="0.2">
      <c r="A86" s="199" t="s">
        <v>1815</v>
      </c>
      <c r="B86" s="200"/>
      <c r="C86" s="187" t="s">
        <v>3063</v>
      </c>
      <c r="D86" s="220" t="s">
        <v>2022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6" ht="29.25" customHeight="1" x14ac:dyDescent="0.2">
      <c r="A87" s="199" t="s">
        <v>2026</v>
      </c>
      <c r="B87" s="200"/>
      <c r="C87" s="187" t="s">
        <v>3063</v>
      </c>
      <c r="D87" s="220" t="s">
        <v>2025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6" ht="63" customHeight="1" x14ac:dyDescent="0.2">
      <c r="A88" s="198" t="s">
        <v>3079</v>
      </c>
      <c r="B88" s="184"/>
      <c r="C88" s="42" t="s">
        <v>3062</v>
      </c>
      <c r="D88" s="421" t="s">
        <v>413</v>
      </c>
      <c r="E88" s="188"/>
      <c r="F88" s="165" t="s">
        <v>1988</v>
      </c>
      <c r="G88" s="165" t="s">
        <v>1986</v>
      </c>
      <c r="H88" s="165" t="s">
        <v>1985</v>
      </c>
      <c r="I88" s="166" t="s">
        <v>1987</v>
      </c>
      <c r="J88" s="125"/>
      <c r="K88" s="125"/>
      <c r="L88" s="125"/>
      <c r="M88" s="125"/>
      <c r="N88" s="125"/>
      <c r="O88" s="162"/>
    </row>
    <row r="89" spans="1:16" ht="26.25" customHeight="1" x14ac:dyDescent="0.2">
      <c r="A89" s="199" t="s">
        <v>1976</v>
      </c>
      <c r="B89" s="200"/>
      <c r="C89" s="187" t="s">
        <v>3063</v>
      </c>
      <c r="D89" s="220" t="s">
        <v>1977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2"/>
    </row>
    <row r="90" spans="1:16" ht="52.5" customHeight="1" x14ac:dyDescent="0.2">
      <c r="A90" s="198" t="s">
        <v>3080</v>
      </c>
      <c r="B90" s="184"/>
      <c r="C90" s="42" t="s">
        <v>3062</v>
      </c>
      <c r="D90" s="421" t="s">
        <v>413</v>
      </c>
      <c r="E90" s="188"/>
      <c r="F90" s="165" t="s">
        <v>2001</v>
      </c>
      <c r="G90" s="165" t="s">
        <v>1996</v>
      </c>
      <c r="H90" s="165" t="s">
        <v>542</v>
      </c>
      <c r="I90" s="166" t="s">
        <v>1997</v>
      </c>
      <c r="J90" s="166" t="s">
        <v>1998</v>
      </c>
      <c r="K90" s="166" t="s">
        <v>1999</v>
      </c>
      <c r="L90" s="166" t="s">
        <v>543</v>
      </c>
      <c r="M90" s="166" t="s">
        <v>544</v>
      </c>
      <c r="N90" s="166" t="s">
        <v>2000</v>
      </c>
      <c r="O90" s="166" t="s">
        <v>530</v>
      </c>
      <c r="P90" s="288"/>
    </row>
    <row r="91" spans="1:16" ht="26.25" customHeight="1" x14ac:dyDescent="0.2">
      <c r="A91" s="199" t="s">
        <v>1978</v>
      </c>
      <c r="B91" s="200"/>
      <c r="C91" s="187" t="s">
        <v>3063</v>
      </c>
      <c r="D91" s="220" t="s">
        <v>1979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  <c r="P91" s="288"/>
    </row>
    <row r="92" spans="1:16" ht="17.25" customHeight="1" x14ac:dyDescent="0.2">
      <c r="A92" s="198" t="s">
        <v>3081</v>
      </c>
      <c r="B92" s="220"/>
      <c r="C92" s="187" t="s">
        <v>3062</v>
      </c>
      <c r="D92" s="220" t="s">
        <v>413</v>
      </c>
      <c r="E92" s="188"/>
      <c r="F92" s="165" t="s">
        <v>785</v>
      </c>
      <c r="G92" s="165" t="s">
        <v>784</v>
      </c>
      <c r="H92" s="122"/>
      <c r="I92" s="122"/>
      <c r="J92" s="122"/>
      <c r="K92" s="122"/>
      <c r="L92" s="122"/>
      <c r="M92" s="122"/>
      <c r="N92" s="122"/>
      <c r="O92" s="161"/>
    </row>
    <row r="93" spans="1:16" ht="26.25" customHeight="1" x14ac:dyDescent="0.2">
      <c r="A93" s="199" t="s">
        <v>2029</v>
      </c>
      <c r="B93" s="200"/>
      <c r="C93" s="187" t="s">
        <v>3063</v>
      </c>
      <c r="D93" s="220" t="s">
        <v>2016</v>
      </c>
      <c r="E93" s="188"/>
      <c r="F93" s="157">
        <v>1</v>
      </c>
      <c r="G93" s="157">
        <v>1</v>
      </c>
      <c r="H93" s="124"/>
      <c r="I93" s="125"/>
      <c r="J93" s="125"/>
      <c r="K93" s="125"/>
      <c r="L93" s="125"/>
      <c r="M93" s="125"/>
      <c r="N93" s="125"/>
      <c r="O93" s="162"/>
    </row>
    <row r="94" spans="1:16" ht="26.25" customHeight="1" x14ac:dyDescent="0.2">
      <c r="A94" s="41"/>
      <c r="B94" s="41"/>
      <c r="C94" s="41"/>
      <c r="D94" s="41"/>
      <c r="E94" s="41"/>
      <c r="F94" s="41"/>
      <c r="G94" s="41"/>
      <c r="I94" s="41"/>
      <c r="J94" s="41"/>
    </row>
    <row r="95" spans="1:16" ht="15" customHeight="1" x14ac:dyDescent="0.2">
      <c r="A95" s="198" t="s">
        <v>3082</v>
      </c>
      <c r="B95" s="41"/>
      <c r="C95" s="41">
        <v>1</v>
      </c>
      <c r="D95" s="421" t="s">
        <v>413</v>
      </c>
      <c r="E95" s="41"/>
      <c r="F95" s="422" t="s">
        <v>56</v>
      </c>
      <c r="G95" s="41"/>
      <c r="I95" s="41"/>
      <c r="J95" s="41"/>
    </row>
    <row r="96" spans="1:16" ht="15" customHeight="1" x14ac:dyDescent="0.2">
      <c r="A96" s="317" t="s">
        <v>663</v>
      </c>
      <c r="B96" s="318"/>
      <c r="C96" s="425"/>
      <c r="D96" s="426" t="s">
        <v>664</v>
      </c>
      <c r="E96" s="427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15" customHeight="1" x14ac:dyDescent="0.2">
      <c r="A97" s="199">
        <v>840</v>
      </c>
      <c r="B97" s="200"/>
      <c r="C97" s="187" t="s">
        <v>3063</v>
      </c>
      <c r="D97" s="201" t="s">
        <v>1655</v>
      </c>
      <c r="E97" s="188"/>
      <c r="F97" s="157">
        <v>1</v>
      </c>
      <c r="G97" s="124"/>
      <c r="H97" s="125"/>
      <c r="I97" s="125"/>
      <c r="J97" s="125"/>
      <c r="K97" s="125"/>
      <c r="L97" s="125"/>
      <c r="M97" s="125"/>
      <c r="N97" s="125"/>
      <c r="O97" s="162"/>
    </row>
    <row r="98" spans="1:15" ht="30.75" customHeight="1" x14ac:dyDescent="0.2">
      <c r="A98" s="198" t="s">
        <v>3083</v>
      </c>
      <c r="B98" s="187"/>
      <c r="C98" s="42" t="s">
        <v>3062</v>
      </c>
      <c r="D98" s="421" t="s">
        <v>413</v>
      </c>
      <c r="E98" s="188"/>
      <c r="F98" s="154" t="s">
        <v>1656</v>
      </c>
      <c r="G98" s="154" t="s">
        <v>1657</v>
      </c>
      <c r="H98" s="125"/>
      <c r="I98" s="125"/>
      <c r="J98" s="125"/>
      <c r="K98" s="125"/>
      <c r="L98" s="125"/>
      <c r="M98" s="125"/>
      <c r="N98" s="125"/>
      <c r="O98" s="162"/>
    </row>
    <row r="99" spans="1:15" ht="15" customHeight="1" x14ac:dyDescent="0.2">
      <c r="A99" s="199">
        <v>860</v>
      </c>
      <c r="B99" s="200"/>
      <c r="C99" s="187" t="s">
        <v>3063</v>
      </c>
      <c r="D99" s="201" t="s">
        <v>666</v>
      </c>
      <c r="E99" s="188"/>
      <c r="F99" s="157">
        <v>1</v>
      </c>
      <c r="G99" s="157">
        <v>1</v>
      </c>
      <c r="H99" s="125"/>
      <c r="I99" s="125"/>
      <c r="J99" s="125"/>
      <c r="K99" s="125"/>
      <c r="L99" s="125"/>
      <c r="M99" s="125"/>
      <c r="N99" s="125"/>
      <c r="O99" s="162"/>
    </row>
    <row r="100" spans="1:15" ht="36" customHeight="1" x14ac:dyDescent="0.2">
      <c r="A100" s="198" t="s">
        <v>3084</v>
      </c>
      <c r="B100" s="187"/>
      <c r="C100" s="42" t="s">
        <v>3062</v>
      </c>
      <c r="D100" s="421" t="s">
        <v>413</v>
      </c>
      <c r="E100" s="188"/>
      <c r="F100" s="154" t="s">
        <v>502</v>
      </c>
      <c r="G100" s="154" t="s">
        <v>503</v>
      </c>
      <c r="H100" s="154" t="s">
        <v>668</v>
      </c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870</v>
      </c>
      <c r="B101" s="200"/>
      <c r="C101" s="187" t="s">
        <v>3063</v>
      </c>
      <c r="D101" s="201" t="s">
        <v>667</v>
      </c>
      <c r="E101" s="188"/>
      <c r="F101" s="157">
        <v>1</v>
      </c>
      <c r="G101" s="157">
        <v>1</v>
      </c>
      <c r="H101" s="157">
        <v>1</v>
      </c>
      <c r="I101" s="128"/>
      <c r="J101" s="128"/>
      <c r="K101" s="128"/>
      <c r="L101" s="128"/>
      <c r="M101" s="128"/>
      <c r="N101" s="128"/>
      <c r="O101" s="163"/>
    </row>
    <row r="102" spans="1:15" ht="25.5" customHeight="1" x14ac:dyDescent="0.2">
      <c r="A102" s="215"/>
      <c r="B102" s="184"/>
      <c r="C102" s="187"/>
      <c r="D102" s="198" t="s">
        <v>426</v>
      </c>
      <c r="E102" s="188"/>
      <c r="F102" s="41"/>
      <c r="G102" s="41"/>
      <c r="I102" s="41"/>
      <c r="J102" s="41"/>
    </row>
    <row r="103" spans="1:15" ht="19.5" customHeight="1" x14ac:dyDescent="0.2">
      <c r="A103" s="198" t="s">
        <v>3085</v>
      </c>
      <c r="B103" s="42"/>
      <c r="C103" s="187" t="s">
        <v>3062</v>
      </c>
      <c r="D103" s="240" t="s">
        <v>669</v>
      </c>
      <c r="E103" s="188"/>
      <c r="F103" s="422" t="s">
        <v>56</v>
      </c>
    </row>
    <row r="104" spans="1:15" ht="27.75" customHeight="1" x14ac:dyDescent="0.2">
      <c r="A104" s="199" t="s">
        <v>671</v>
      </c>
      <c r="B104" s="200"/>
      <c r="C104" s="187" t="s">
        <v>3063</v>
      </c>
      <c r="D104" s="220" t="s">
        <v>727</v>
      </c>
      <c r="E104" s="188"/>
      <c r="F104" s="149">
        <v>3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31.5" customHeight="1" x14ac:dyDescent="0.2">
      <c r="A105" s="199" t="s">
        <v>681</v>
      </c>
      <c r="B105" s="200"/>
      <c r="C105" s="187" t="s">
        <v>3063</v>
      </c>
      <c r="D105" s="220" t="s">
        <v>728</v>
      </c>
      <c r="E105" s="188"/>
      <c r="F105" s="149">
        <v>3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15" customHeight="1" x14ac:dyDescent="0.2">
      <c r="A106" s="199" t="s">
        <v>732</v>
      </c>
      <c r="B106" s="200"/>
      <c r="C106" s="223" t="s">
        <v>3063</v>
      </c>
      <c r="D106" s="201" t="s">
        <v>670</v>
      </c>
      <c r="E106" s="224"/>
      <c r="F106" s="157">
        <v>10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990</v>
      </c>
      <c r="B107" s="200"/>
      <c r="C107" s="223" t="s">
        <v>3063</v>
      </c>
      <c r="D107" s="201" t="s">
        <v>1658</v>
      </c>
      <c r="E107" s="224"/>
      <c r="F107" s="157">
        <v>1</v>
      </c>
      <c r="G107" s="125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199">
        <v>1010</v>
      </c>
      <c r="B108" s="200"/>
      <c r="C108" s="223" t="s">
        <v>3063</v>
      </c>
      <c r="D108" s="201" t="s">
        <v>677</v>
      </c>
      <c r="E108" s="224"/>
      <c r="F108" s="178">
        <v>4</v>
      </c>
      <c r="G108" s="127"/>
      <c r="H108" s="128"/>
      <c r="I108" s="128"/>
      <c r="J108" s="128"/>
      <c r="K108" s="128"/>
      <c r="L108" s="128"/>
      <c r="M108" s="128"/>
      <c r="N108" s="128"/>
      <c r="O108" s="163"/>
    </row>
    <row r="109" spans="1:15" ht="15" customHeight="1" x14ac:dyDescent="0.2">
      <c r="A109" s="187"/>
      <c r="B109" s="187"/>
      <c r="C109" s="42"/>
      <c r="D109" s="243"/>
      <c r="E109" s="42"/>
    </row>
    <row r="110" spans="1:15" ht="15" customHeight="1" x14ac:dyDescent="0.2">
      <c r="A110" s="199">
        <v>1050</v>
      </c>
      <c r="B110" s="200"/>
      <c r="C110" s="187" t="s">
        <v>3063</v>
      </c>
      <c r="D110" s="201" t="s">
        <v>678</v>
      </c>
      <c r="E110" s="225"/>
      <c r="F110" s="158">
        <v>10</v>
      </c>
      <c r="G110" s="126"/>
      <c r="H110" s="122"/>
      <c r="I110" s="122"/>
      <c r="J110" s="122"/>
      <c r="K110" s="122"/>
      <c r="L110" s="122"/>
      <c r="M110" s="122"/>
      <c r="N110" s="122"/>
      <c r="O110" s="161"/>
    </row>
    <row r="111" spans="1:15" ht="30" customHeight="1" x14ac:dyDescent="0.2">
      <c r="A111" s="199">
        <v>1060</v>
      </c>
      <c r="B111" s="200"/>
      <c r="C111" s="187" t="s">
        <v>3063</v>
      </c>
      <c r="D111" s="220" t="s">
        <v>679</v>
      </c>
      <c r="E111" s="239"/>
      <c r="F111" s="158">
        <v>10</v>
      </c>
      <c r="G111" s="125"/>
      <c r="H111" s="125"/>
      <c r="I111" s="125"/>
      <c r="J111" s="125"/>
      <c r="K111" s="125"/>
      <c r="L111" s="125"/>
      <c r="M111" s="125"/>
      <c r="N111" s="125"/>
      <c r="O111" s="162"/>
    </row>
    <row r="112" spans="1:15" ht="15" customHeight="1" x14ac:dyDescent="0.2">
      <c r="A112" s="199">
        <v>1070</v>
      </c>
      <c r="B112" s="200"/>
      <c r="C112" s="187" t="s">
        <v>3063</v>
      </c>
      <c r="D112" s="201" t="s">
        <v>744</v>
      </c>
      <c r="E112" s="225"/>
      <c r="F112" s="157">
        <v>1</v>
      </c>
      <c r="G112" s="125"/>
      <c r="H112" s="125"/>
      <c r="I112" s="125"/>
      <c r="J112" s="125"/>
      <c r="K112" s="125"/>
      <c r="L112" s="125"/>
      <c r="M112" s="125"/>
      <c r="N112" s="125"/>
      <c r="O112" s="162"/>
    </row>
    <row r="113" spans="1:15" ht="28.5" customHeight="1" x14ac:dyDescent="0.2">
      <c r="A113" s="199">
        <v>1080</v>
      </c>
      <c r="B113" s="200"/>
      <c r="C113" s="187" t="s">
        <v>3063</v>
      </c>
      <c r="D113" s="220" t="s">
        <v>682</v>
      </c>
      <c r="E113" s="239"/>
      <c r="F113" s="157">
        <v>1</v>
      </c>
      <c r="G113" s="127"/>
      <c r="H113" s="128"/>
      <c r="I113" s="128"/>
      <c r="J113" s="128"/>
      <c r="K113" s="128"/>
      <c r="L113" s="128"/>
      <c r="M113" s="128"/>
      <c r="N113" s="128"/>
      <c r="O113" s="163"/>
    </row>
    <row r="114" spans="1:15" ht="27" customHeight="1" x14ac:dyDescent="0.25">
      <c r="A114" s="311"/>
      <c r="B114" s="311"/>
      <c r="C114" s="311"/>
      <c r="D114" s="279" t="s">
        <v>431</v>
      </c>
      <c r="E114" s="311"/>
      <c r="F114" s="378"/>
      <c r="G114" s="378"/>
      <c r="H114" s="378"/>
      <c r="I114" s="311"/>
      <c r="J114" s="311"/>
      <c r="K114" s="355"/>
      <c r="L114" s="355"/>
    </row>
    <row r="115" spans="1:15" ht="15" customHeight="1" x14ac:dyDescent="0.2">
      <c r="A115" s="198" t="s">
        <v>3086</v>
      </c>
      <c r="B115" s="378"/>
      <c r="C115" s="378">
        <v>1</v>
      </c>
      <c r="D115" s="379" t="s">
        <v>414</v>
      </c>
      <c r="E115" s="378"/>
      <c r="F115" s="422" t="s">
        <v>56</v>
      </c>
      <c r="G115" s="378"/>
      <c r="H115" s="378"/>
      <c r="I115" s="311"/>
      <c r="J115" s="311"/>
      <c r="K115" s="355"/>
      <c r="L115" s="355"/>
    </row>
    <row r="116" spans="1:15" ht="15" customHeight="1" x14ac:dyDescent="0.2">
      <c r="A116" s="299" t="s">
        <v>2673</v>
      </c>
      <c r="B116" s="310"/>
      <c r="C116" s="378">
        <v>2</v>
      </c>
      <c r="D116" s="380" t="s">
        <v>2674</v>
      </c>
      <c r="E116" s="378"/>
      <c r="F116" s="359">
        <v>10</v>
      </c>
      <c r="G116" s="315"/>
      <c r="H116" s="315"/>
      <c r="I116" s="315"/>
      <c r="J116" s="315"/>
      <c r="K116" s="315"/>
      <c r="L116" s="315"/>
      <c r="M116" s="315"/>
      <c r="N116" s="315"/>
      <c r="O116" s="315"/>
    </row>
    <row r="117" spans="1:15" ht="15" customHeight="1" x14ac:dyDescent="0.2">
      <c r="A117" s="299" t="s">
        <v>2675</v>
      </c>
      <c r="B117" s="310"/>
      <c r="C117" s="378">
        <v>2</v>
      </c>
      <c r="D117" s="380" t="s">
        <v>2676</v>
      </c>
      <c r="E117" s="378"/>
      <c r="F117" s="359">
        <v>1000</v>
      </c>
      <c r="G117" s="315"/>
      <c r="H117" s="315"/>
      <c r="I117" s="315"/>
      <c r="J117" s="315"/>
      <c r="K117" s="315"/>
      <c r="L117" s="315"/>
      <c r="M117" s="315"/>
      <c r="N117" s="315"/>
      <c r="O117" s="315"/>
    </row>
    <row r="118" spans="1:15" ht="15" customHeight="1" x14ac:dyDescent="0.2">
      <c r="A118" s="299" t="s">
        <v>2677</v>
      </c>
      <c r="B118" s="310"/>
      <c r="C118" s="378">
        <v>2</v>
      </c>
      <c r="D118" s="380" t="s">
        <v>2691</v>
      </c>
      <c r="E118" s="378"/>
      <c r="F118" s="359">
        <v>10</v>
      </c>
      <c r="G118" s="315"/>
      <c r="H118" s="315"/>
      <c r="I118" s="315"/>
      <c r="J118" s="315"/>
      <c r="K118" s="315"/>
      <c r="L118" s="315"/>
      <c r="M118" s="315"/>
      <c r="N118" s="315"/>
      <c r="O118" s="315"/>
    </row>
    <row r="119" spans="1:15" ht="15" customHeight="1" x14ac:dyDescent="0.2">
      <c r="A119" s="299" t="s">
        <v>2678</v>
      </c>
      <c r="B119" s="310"/>
      <c r="C119" s="378">
        <v>2</v>
      </c>
      <c r="D119" s="380" t="s">
        <v>2693</v>
      </c>
      <c r="E119" s="378"/>
      <c r="F119" s="359">
        <v>1000</v>
      </c>
      <c r="G119" s="315"/>
      <c r="H119" s="315"/>
      <c r="I119" s="315"/>
      <c r="J119" s="315"/>
      <c r="K119" s="315"/>
      <c r="L119" s="315"/>
      <c r="M119" s="315"/>
      <c r="N119" s="315"/>
      <c r="O119" s="315"/>
    </row>
    <row r="120" spans="1:15" ht="15" customHeight="1" x14ac:dyDescent="0.2">
      <c r="A120" s="198" t="s">
        <v>3087</v>
      </c>
      <c r="B120" s="378"/>
      <c r="C120" s="378">
        <v>1</v>
      </c>
      <c r="D120" s="382" t="s">
        <v>414</v>
      </c>
      <c r="E120" s="378"/>
      <c r="F120" s="165" t="s">
        <v>2940</v>
      </c>
      <c r="G120" s="165" t="s">
        <v>2680</v>
      </c>
      <c r="H120" s="165" t="s">
        <v>2681</v>
      </c>
      <c r="I120" s="360" t="s">
        <v>2682</v>
      </c>
      <c r="J120" s="360" t="s">
        <v>419</v>
      </c>
      <c r="K120" s="315"/>
      <c r="L120" s="315"/>
      <c r="M120" s="315"/>
      <c r="N120" s="315"/>
      <c r="O120" s="315"/>
    </row>
    <row r="121" spans="1:15" ht="15" customHeight="1" x14ac:dyDescent="0.2">
      <c r="A121" s="299" t="s">
        <v>2683</v>
      </c>
      <c r="B121" s="310"/>
      <c r="C121" s="378">
        <v>2</v>
      </c>
      <c r="D121" s="380" t="s">
        <v>2684</v>
      </c>
      <c r="E121" s="378"/>
      <c r="F121" s="359">
        <v>10</v>
      </c>
      <c r="G121" s="359">
        <v>10</v>
      </c>
      <c r="H121" s="359">
        <v>10</v>
      </c>
      <c r="I121" s="359">
        <v>10</v>
      </c>
      <c r="J121" s="359">
        <v>10</v>
      </c>
      <c r="K121" s="315"/>
      <c r="L121" s="315"/>
      <c r="M121" s="315"/>
      <c r="N121" s="315"/>
      <c r="O121" s="315"/>
    </row>
    <row r="122" spans="1:15" ht="15" customHeight="1" x14ac:dyDescent="0.2">
      <c r="A122" s="198" t="s">
        <v>3088</v>
      </c>
      <c r="B122" s="378"/>
      <c r="C122" s="378">
        <v>1</v>
      </c>
      <c r="D122" s="379" t="s">
        <v>409</v>
      </c>
      <c r="E122" s="378"/>
      <c r="F122" s="422" t="s">
        <v>56</v>
      </c>
      <c r="G122" s="378"/>
      <c r="H122" s="378"/>
      <c r="I122" s="311"/>
      <c r="J122" s="311"/>
      <c r="K122" s="355"/>
      <c r="L122" s="355"/>
    </row>
    <row r="123" spans="1:15" ht="15" customHeight="1" x14ac:dyDescent="0.2">
      <c r="A123" s="299" t="s">
        <v>2688</v>
      </c>
      <c r="B123" s="310"/>
      <c r="C123" s="378">
        <v>2</v>
      </c>
      <c r="D123" s="380" t="s">
        <v>2674</v>
      </c>
      <c r="E123" s="378"/>
      <c r="F123" s="359">
        <v>10</v>
      </c>
      <c r="G123" s="315"/>
      <c r="H123" s="315"/>
      <c r="I123" s="315"/>
      <c r="J123" s="315"/>
      <c r="K123" s="315"/>
      <c r="L123" s="315"/>
      <c r="M123" s="315"/>
      <c r="N123" s="315"/>
      <c r="O123" s="315"/>
    </row>
    <row r="124" spans="1:15" ht="15" customHeight="1" x14ac:dyDescent="0.2">
      <c r="A124" s="299" t="s">
        <v>2689</v>
      </c>
      <c r="B124" s="310"/>
      <c r="C124" s="378">
        <v>2</v>
      </c>
      <c r="D124" s="380" t="s">
        <v>2676</v>
      </c>
      <c r="E124" s="378"/>
      <c r="F124" s="359">
        <v>1000</v>
      </c>
      <c r="G124" s="315"/>
      <c r="H124" s="315"/>
      <c r="I124" s="315"/>
      <c r="J124" s="315"/>
      <c r="K124" s="315"/>
      <c r="L124" s="315"/>
      <c r="M124" s="315"/>
      <c r="N124" s="315"/>
      <c r="O124" s="315"/>
    </row>
    <row r="125" spans="1:15" ht="15" customHeight="1" x14ac:dyDescent="0.2">
      <c r="A125" s="299" t="s">
        <v>2690</v>
      </c>
      <c r="B125" s="310"/>
      <c r="C125" s="378">
        <v>2</v>
      </c>
      <c r="D125" s="380" t="s">
        <v>2691</v>
      </c>
      <c r="E125" s="378"/>
      <c r="F125" s="359">
        <v>10</v>
      </c>
      <c r="G125" s="315"/>
      <c r="H125" s="315"/>
      <c r="I125" s="315"/>
      <c r="J125" s="315"/>
      <c r="K125" s="315"/>
      <c r="L125" s="315"/>
      <c r="M125" s="315"/>
      <c r="N125" s="315"/>
      <c r="O125" s="315"/>
    </row>
    <row r="126" spans="1:15" ht="15" customHeight="1" x14ac:dyDescent="0.2">
      <c r="A126" s="299" t="s">
        <v>2692</v>
      </c>
      <c r="B126" s="310"/>
      <c r="C126" s="378">
        <v>2</v>
      </c>
      <c r="D126" s="358" t="s">
        <v>2693</v>
      </c>
      <c r="E126" s="378"/>
      <c r="F126" s="359">
        <v>1000</v>
      </c>
      <c r="G126" s="315"/>
      <c r="H126" s="315"/>
      <c r="I126" s="315"/>
      <c r="J126" s="315"/>
      <c r="K126" s="315"/>
      <c r="L126" s="315"/>
      <c r="M126" s="315"/>
      <c r="N126" s="315"/>
      <c r="O126" s="315"/>
    </row>
    <row r="127" spans="1:15" ht="15" customHeight="1" x14ac:dyDescent="0.2">
      <c r="A127" s="299" t="s">
        <v>2694</v>
      </c>
      <c r="B127" s="310"/>
      <c r="C127" s="378">
        <v>2</v>
      </c>
      <c r="D127" s="382" t="s">
        <v>2695</v>
      </c>
      <c r="E127" s="378"/>
      <c r="F127" s="359">
        <v>10</v>
      </c>
      <c r="G127" s="315"/>
      <c r="H127" s="315"/>
      <c r="I127" s="315"/>
      <c r="J127" s="315"/>
      <c r="K127" s="315"/>
      <c r="L127" s="315"/>
      <c r="M127" s="315"/>
      <c r="N127" s="315"/>
      <c r="O127" s="315"/>
    </row>
    <row r="128" spans="1:15" ht="15" customHeight="1" x14ac:dyDescent="0.2">
      <c r="A128" s="198" t="s">
        <v>3089</v>
      </c>
      <c r="B128" s="378"/>
      <c r="C128" s="378">
        <v>1</v>
      </c>
      <c r="D128" s="382" t="s">
        <v>409</v>
      </c>
      <c r="E128" s="378"/>
      <c r="F128" s="362" t="s">
        <v>2940</v>
      </c>
      <c r="G128" s="165" t="s">
        <v>2680</v>
      </c>
      <c r="H128" s="165" t="s">
        <v>2681</v>
      </c>
      <c r="I128" s="360" t="s">
        <v>2682</v>
      </c>
      <c r="J128" s="360" t="s">
        <v>419</v>
      </c>
      <c r="K128" s="315"/>
      <c r="L128" s="315"/>
      <c r="M128" s="315"/>
      <c r="N128" s="315"/>
      <c r="O128" s="315"/>
    </row>
    <row r="129" spans="1:15" ht="30.75" customHeight="1" x14ac:dyDescent="0.2">
      <c r="A129" s="299" t="s">
        <v>2696</v>
      </c>
      <c r="B129" s="310"/>
      <c r="C129" s="378">
        <v>2</v>
      </c>
      <c r="D129" s="382" t="s">
        <v>2697</v>
      </c>
      <c r="E129" s="378"/>
      <c r="F129" s="359">
        <v>10</v>
      </c>
      <c r="G129" s="359">
        <v>10</v>
      </c>
      <c r="H129" s="359">
        <v>10</v>
      </c>
      <c r="I129" s="359">
        <v>10</v>
      </c>
      <c r="J129" s="359">
        <v>10</v>
      </c>
      <c r="K129" s="315"/>
      <c r="L129" s="315"/>
      <c r="M129" s="315"/>
      <c r="N129" s="315"/>
      <c r="O129" s="315"/>
    </row>
    <row r="130" spans="1:15" ht="30.75" customHeight="1" x14ac:dyDescent="0.2">
      <c r="A130" s="198" t="s">
        <v>3090</v>
      </c>
      <c r="B130" s="41"/>
      <c r="C130" s="41">
        <v>1</v>
      </c>
      <c r="D130" s="382" t="s">
        <v>409</v>
      </c>
      <c r="E130" s="41"/>
      <c r="F130" s="422" t="s">
        <v>56</v>
      </c>
      <c r="G130" s="41"/>
      <c r="I130" s="41"/>
      <c r="J130" s="41"/>
    </row>
    <row r="131" spans="1:15" ht="30.75" customHeight="1" x14ac:dyDescent="0.2">
      <c r="A131" s="299" t="s">
        <v>2706</v>
      </c>
      <c r="B131" s="310"/>
      <c r="C131" s="378">
        <v>2</v>
      </c>
      <c r="D131" s="358" t="s">
        <v>2707</v>
      </c>
      <c r="E131" s="378"/>
      <c r="F131" s="363">
        <v>1</v>
      </c>
      <c r="G131" s="315"/>
      <c r="H131" s="315"/>
      <c r="I131" s="315"/>
      <c r="J131" s="315"/>
      <c r="K131" s="315"/>
      <c r="L131" s="315"/>
      <c r="M131" s="315"/>
      <c r="N131" s="315"/>
      <c r="O131" s="315"/>
    </row>
    <row r="132" spans="1:15" ht="15" customHeight="1" x14ac:dyDescent="0.2">
      <c r="A132" s="198" t="s">
        <v>3091</v>
      </c>
      <c r="B132" s="378"/>
      <c r="C132" s="378">
        <v>1</v>
      </c>
      <c r="D132" s="379" t="s">
        <v>2708</v>
      </c>
      <c r="E132" s="378"/>
      <c r="F132" s="422" t="s">
        <v>56</v>
      </c>
      <c r="G132" s="383"/>
      <c r="H132" s="383"/>
      <c r="I132" s="383"/>
      <c r="J132" s="383"/>
      <c r="K132" s="383"/>
      <c r="L132" s="383"/>
      <c r="M132" s="349"/>
      <c r="N132" s="349"/>
      <c r="O132" s="349"/>
    </row>
    <row r="133" spans="1:15" ht="15" customHeight="1" x14ac:dyDescent="0.2">
      <c r="A133" s="299" t="s">
        <v>2709</v>
      </c>
      <c r="B133" s="310"/>
      <c r="C133" s="378">
        <v>2</v>
      </c>
      <c r="D133" s="382" t="s">
        <v>2710</v>
      </c>
      <c r="E133" s="378"/>
      <c r="F133" s="359">
        <v>10</v>
      </c>
      <c r="G133" s="315"/>
      <c r="H133" s="315"/>
      <c r="I133" s="315"/>
      <c r="J133" s="315"/>
      <c r="K133" s="315"/>
      <c r="L133" s="315"/>
      <c r="M133" s="315"/>
      <c r="N133" s="315"/>
      <c r="O133" s="315"/>
    </row>
    <row r="134" spans="1:15" ht="15" customHeight="1" x14ac:dyDescent="0.2">
      <c r="A134" s="299" t="s">
        <v>2711</v>
      </c>
      <c r="B134" s="310"/>
      <c r="C134" s="378">
        <v>2</v>
      </c>
      <c r="D134" s="384" t="s">
        <v>2863</v>
      </c>
      <c r="E134" s="378"/>
      <c r="F134" s="359">
        <v>1000</v>
      </c>
      <c r="G134" s="315"/>
      <c r="H134" s="315"/>
      <c r="I134" s="315"/>
      <c r="J134" s="315"/>
      <c r="K134" s="315"/>
      <c r="L134" s="315"/>
      <c r="M134" s="315"/>
      <c r="N134" s="315"/>
      <c r="O134" s="315"/>
    </row>
    <row r="135" spans="1:15" ht="15" customHeight="1" x14ac:dyDescent="0.2">
      <c r="A135" s="299" t="s">
        <v>2712</v>
      </c>
      <c r="B135" s="310"/>
      <c r="C135" s="378">
        <v>2</v>
      </c>
      <c r="D135" s="384" t="s">
        <v>2713</v>
      </c>
      <c r="E135" s="378"/>
      <c r="F135" s="359">
        <v>10</v>
      </c>
      <c r="G135" s="315"/>
      <c r="H135" s="315"/>
      <c r="I135" s="315"/>
      <c r="J135" s="315"/>
      <c r="K135" s="315"/>
      <c r="L135" s="315"/>
      <c r="M135" s="315"/>
      <c r="N135" s="315"/>
      <c r="O135" s="315"/>
    </row>
    <row r="136" spans="1:15" ht="15" customHeight="1" x14ac:dyDescent="0.2">
      <c r="A136" s="299" t="s">
        <v>2714</v>
      </c>
      <c r="B136" s="310"/>
      <c r="C136" s="378">
        <v>2</v>
      </c>
      <c r="D136" s="384" t="s">
        <v>2715</v>
      </c>
      <c r="E136" s="378"/>
      <c r="F136" s="359">
        <v>1000</v>
      </c>
      <c r="G136" s="315"/>
      <c r="H136" s="315"/>
      <c r="I136" s="315"/>
      <c r="J136" s="315"/>
      <c r="K136" s="315"/>
      <c r="L136" s="315"/>
      <c r="M136" s="315"/>
      <c r="N136" s="315"/>
      <c r="O136" s="315"/>
    </row>
    <row r="137" spans="1:15" ht="15" customHeight="1" x14ac:dyDescent="0.2">
      <c r="A137" s="198" t="s">
        <v>3092</v>
      </c>
      <c r="B137" s="378"/>
      <c r="C137" s="378">
        <v>1</v>
      </c>
      <c r="D137" s="382" t="s">
        <v>2708</v>
      </c>
      <c r="E137" s="378"/>
      <c r="F137" s="362" t="s">
        <v>2940</v>
      </c>
      <c r="G137" s="362" t="s">
        <v>2680</v>
      </c>
      <c r="H137" s="362" t="s">
        <v>2681</v>
      </c>
      <c r="I137" s="360" t="s">
        <v>2682</v>
      </c>
      <c r="J137" s="360" t="s">
        <v>419</v>
      </c>
      <c r="K137" s="315"/>
      <c r="L137" s="315"/>
      <c r="M137" s="315"/>
      <c r="N137" s="315"/>
      <c r="O137" s="315"/>
    </row>
    <row r="138" spans="1:15" ht="15" customHeight="1" x14ac:dyDescent="0.2">
      <c r="A138" s="299" t="s">
        <v>2716</v>
      </c>
      <c r="B138" s="310"/>
      <c r="C138" s="378">
        <v>2</v>
      </c>
      <c r="D138" s="380" t="s">
        <v>2717</v>
      </c>
      <c r="E138" s="378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315"/>
      <c r="L138" s="315"/>
      <c r="M138" s="315"/>
      <c r="N138" s="315"/>
      <c r="O138" s="315"/>
    </row>
    <row r="139" spans="1:15" ht="15" customHeight="1" x14ac:dyDescent="0.2">
      <c r="A139" s="299" t="s">
        <v>2718</v>
      </c>
      <c r="B139" s="310"/>
      <c r="C139" s="378">
        <v>2</v>
      </c>
      <c r="D139" s="380" t="s">
        <v>2719</v>
      </c>
      <c r="E139" s="378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315"/>
      <c r="L139" s="315"/>
      <c r="M139" s="315"/>
      <c r="N139" s="315"/>
      <c r="O139" s="315"/>
    </row>
    <row r="140" spans="1:15" ht="15" customHeight="1" x14ac:dyDescent="0.2">
      <c r="A140" s="299" t="s">
        <v>2720</v>
      </c>
      <c r="B140" s="310"/>
      <c r="C140" s="378">
        <v>2</v>
      </c>
      <c r="D140" s="380" t="s">
        <v>2721</v>
      </c>
      <c r="E140" s="378"/>
      <c r="F140" s="359">
        <v>1000</v>
      </c>
      <c r="G140" s="359">
        <v>1000</v>
      </c>
      <c r="H140" s="359">
        <v>1000</v>
      </c>
      <c r="I140" s="359">
        <v>1000</v>
      </c>
      <c r="J140" s="359">
        <v>1000</v>
      </c>
      <c r="K140" s="315"/>
      <c r="L140" s="315"/>
      <c r="M140" s="315"/>
      <c r="N140" s="315"/>
      <c r="O140" s="315"/>
    </row>
    <row r="141" spans="1:15" ht="15" customHeight="1" x14ac:dyDescent="0.2">
      <c r="A141" s="299" t="s">
        <v>2722</v>
      </c>
      <c r="B141" s="310"/>
      <c r="C141" s="378">
        <v>2</v>
      </c>
      <c r="D141" s="380" t="s">
        <v>2723</v>
      </c>
      <c r="E141" s="378"/>
      <c r="F141" s="359">
        <v>1000</v>
      </c>
      <c r="G141" s="359">
        <v>1000</v>
      </c>
      <c r="H141" s="359">
        <v>1000</v>
      </c>
      <c r="I141" s="359">
        <v>1000</v>
      </c>
      <c r="J141" s="359">
        <v>1000</v>
      </c>
      <c r="K141" s="315"/>
      <c r="L141" s="315"/>
      <c r="M141" s="315"/>
      <c r="N141" s="315"/>
      <c r="O141" s="315"/>
    </row>
    <row r="142" spans="1:15" ht="21" customHeight="1" x14ac:dyDescent="0.2">
      <c r="A142" s="198" t="s">
        <v>3093</v>
      </c>
      <c r="B142" s="378"/>
      <c r="C142" s="378">
        <v>1</v>
      </c>
      <c r="D142" s="379" t="s">
        <v>486</v>
      </c>
      <c r="E142" s="378"/>
      <c r="F142" s="422" t="s">
        <v>56</v>
      </c>
      <c r="G142" s="378"/>
      <c r="H142" s="378"/>
      <c r="I142" s="311"/>
      <c r="J142" s="311"/>
      <c r="K142" s="355"/>
      <c r="L142" s="355"/>
    </row>
    <row r="143" spans="1:15" ht="30.75" customHeight="1" x14ac:dyDescent="0.2">
      <c r="A143" s="299" t="s">
        <v>2724</v>
      </c>
      <c r="B143" s="310"/>
      <c r="C143" s="378">
        <v>2</v>
      </c>
      <c r="D143" s="358" t="s">
        <v>2725</v>
      </c>
      <c r="E143" s="378"/>
      <c r="F143" s="365">
        <v>1</v>
      </c>
      <c r="G143" s="315"/>
      <c r="H143" s="315"/>
      <c r="I143" s="315"/>
      <c r="J143" s="315"/>
      <c r="K143" s="315"/>
      <c r="L143" s="315"/>
      <c r="M143" s="315"/>
      <c r="N143" s="315"/>
      <c r="O143" s="315"/>
    </row>
    <row r="144" spans="1:15" ht="30.75" customHeight="1" x14ac:dyDescent="0.2">
      <c r="A144" s="299" t="s">
        <v>3309</v>
      </c>
      <c r="B144" s="310"/>
      <c r="C144" s="378">
        <v>2</v>
      </c>
      <c r="D144" s="358" t="s">
        <v>3310</v>
      </c>
      <c r="E144" s="378"/>
      <c r="F144" s="359">
        <v>10</v>
      </c>
      <c r="G144" s="315"/>
      <c r="H144" s="315"/>
      <c r="I144" s="315"/>
      <c r="J144" s="315"/>
      <c r="K144" s="315"/>
      <c r="L144" s="315"/>
      <c r="M144" s="315"/>
      <c r="N144" s="315"/>
      <c r="O144" s="315"/>
    </row>
    <row r="145" spans="1:15" ht="28.5" customHeight="1" x14ac:dyDescent="0.2">
      <c r="A145" s="198" t="s">
        <v>3095</v>
      </c>
      <c r="B145" s="41"/>
      <c r="C145" s="41">
        <v>1</v>
      </c>
      <c r="D145" s="41" t="s">
        <v>486</v>
      </c>
      <c r="E145" s="41"/>
      <c r="F145" s="422" t="s">
        <v>56</v>
      </c>
      <c r="G145" s="41"/>
      <c r="I145" s="41"/>
      <c r="J145" s="41"/>
    </row>
    <row r="146" spans="1:15" ht="30.75" customHeight="1" x14ac:dyDescent="0.2">
      <c r="A146" s="299" t="s">
        <v>2728</v>
      </c>
      <c r="B146" s="310"/>
      <c r="C146" s="378">
        <v>2</v>
      </c>
      <c r="D146" s="380" t="s">
        <v>2729</v>
      </c>
      <c r="E146" s="378"/>
      <c r="F146" s="363">
        <v>1</v>
      </c>
      <c r="G146" s="315"/>
      <c r="H146" s="315"/>
      <c r="I146" s="315"/>
      <c r="J146" s="315"/>
      <c r="K146" s="315"/>
      <c r="L146" s="315"/>
      <c r="M146" s="315"/>
      <c r="N146" s="315"/>
      <c r="O146" s="315"/>
    </row>
    <row r="147" spans="1:15" ht="15" customHeight="1" x14ac:dyDescent="0.2">
      <c r="A147" s="299" t="s">
        <v>2730</v>
      </c>
      <c r="B147" s="310"/>
      <c r="C147" s="378">
        <v>2</v>
      </c>
      <c r="D147" s="380" t="s">
        <v>2731</v>
      </c>
      <c r="E147" s="378"/>
      <c r="F147" s="363">
        <v>1</v>
      </c>
      <c r="G147" s="315"/>
      <c r="H147" s="315"/>
      <c r="I147" s="315"/>
      <c r="J147" s="315"/>
      <c r="K147" s="315"/>
      <c r="L147" s="315"/>
      <c r="M147" s="315"/>
      <c r="N147" s="315"/>
      <c r="O147" s="315"/>
    </row>
    <row r="148" spans="1:15" ht="15" customHeight="1" x14ac:dyDescent="0.2">
      <c r="A148" s="299" t="s">
        <v>2732</v>
      </c>
      <c r="B148" s="310"/>
      <c r="C148" s="378">
        <v>2</v>
      </c>
      <c r="D148" s="380" t="s">
        <v>2733</v>
      </c>
      <c r="E148" s="378"/>
      <c r="F148" s="363">
        <v>1</v>
      </c>
      <c r="G148" s="315"/>
      <c r="H148" s="315"/>
      <c r="I148" s="315"/>
      <c r="J148" s="315"/>
      <c r="K148" s="315"/>
      <c r="L148" s="315"/>
      <c r="M148" s="315"/>
      <c r="N148" s="315"/>
      <c r="O148" s="315"/>
    </row>
    <row r="149" spans="1:15" ht="30" customHeight="1" x14ac:dyDescent="0.2">
      <c r="A149" s="299" t="s">
        <v>2734</v>
      </c>
      <c r="B149" s="310"/>
      <c r="C149" s="378">
        <v>2</v>
      </c>
      <c r="D149" s="358" t="s">
        <v>2735</v>
      </c>
      <c r="E149" s="378"/>
      <c r="F149" s="385">
        <v>5</v>
      </c>
      <c r="G149" s="315"/>
      <c r="H149" s="315"/>
      <c r="I149" s="315"/>
      <c r="J149" s="315"/>
      <c r="K149" s="315"/>
      <c r="L149" s="315"/>
      <c r="M149" s="315"/>
      <c r="N149" s="315"/>
      <c r="O149" s="315"/>
    </row>
    <row r="150" spans="1:15" ht="19.5" customHeight="1" x14ac:dyDescent="0.2">
      <c r="A150" s="299" t="s">
        <v>2736</v>
      </c>
      <c r="B150" s="310"/>
      <c r="C150" s="378">
        <v>2</v>
      </c>
      <c r="D150" s="358" t="s">
        <v>2737</v>
      </c>
      <c r="E150" s="378"/>
      <c r="F150" s="363">
        <v>1</v>
      </c>
      <c r="G150" s="315"/>
      <c r="H150" s="315"/>
      <c r="I150" s="315"/>
      <c r="J150" s="315"/>
      <c r="K150" s="315"/>
      <c r="L150" s="315"/>
      <c r="M150" s="315"/>
      <c r="N150" s="315"/>
      <c r="O150" s="315"/>
    </row>
    <row r="151" spans="1:15" ht="15" customHeight="1" x14ac:dyDescent="0.2">
      <c r="A151" s="299" t="s">
        <v>2738</v>
      </c>
      <c r="B151" s="310"/>
      <c r="C151" s="378">
        <v>2</v>
      </c>
      <c r="D151" s="380" t="s">
        <v>2739</v>
      </c>
      <c r="E151" s="378"/>
      <c r="F151" s="363">
        <v>1</v>
      </c>
      <c r="G151" s="315"/>
      <c r="H151" s="315"/>
      <c r="I151" s="315"/>
      <c r="J151" s="315"/>
      <c r="K151" s="315"/>
      <c r="L151" s="315"/>
      <c r="M151" s="315"/>
      <c r="N151" s="315"/>
      <c r="O151" s="315"/>
    </row>
    <row r="152" spans="1:15" ht="15" customHeight="1" x14ac:dyDescent="0.2">
      <c r="A152" s="299" t="s">
        <v>2740</v>
      </c>
      <c r="B152" s="310"/>
      <c r="C152" s="378">
        <v>2</v>
      </c>
      <c r="D152" s="380" t="s">
        <v>3007</v>
      </c>
      <c r="E152" s="378"/>
      <c r="F152" s="359">
        <v>10</v>
      </c>
      <c r="G152" s="315"/>
      <c r="H152" s="315"/>
      <c r="I152" s="315"/>
      <c r="J152" s="315"/>
      <c r="K152" s="315"/>
      <c r="L152" s="315"/>
      <c r="M152" s="315"/>
      <c r="N152" s="315"/>
      <c r="O152" s="315"/>
    </row>
    <row r="153" spans="1:15" ht="15" customHeight="1" x14ac:dyDescent="0.2">
      <c r="A153" s="299" t="s">
        <v>2741</v>
      </c>
      <c r="B153" s="310"/>
      <c r="C153" s="378">
        <v>2</v>
      </c>
      <c r="D153" s="380" t="s">
        <v>3008</v>
      </c>
      <c r="E153" s="378"/>
      <c r="F153" s="359">
        <v>10</v>
      </c>
      <c r="G153" s="315"/>
      <c r="H153" s="315"/>
      <c r="I153" s="315"/>
      <c r="J153" s="315"/>
      <c r="K153" s="315"/>
      <c r="L153" s="315"/>
      <c r="M153" s="315"/>
      <c r="N153" s="315"/>
      <c r="O153" s="315"/>
    </row>
    <row r="154" spans="1:15" ht="29.25" customHeight="1" x14ac:dyDescent="0.2">
      <c r="A154" s="299" t="s">
        <v>2742</v>
      </c>
      <c r="B154" s="310"/>
      <c r="C154" s="378">
        <v>2</v>
      </c>
      <c r="D154" s="380" t="s">
        <v>3009</v>
      </c>
      <c r="E154" s="378"/>
      <c r="F154" s="359">
        <v>10</v>
      </c>
      <c r="G154" s="315"/>
      <c r="H154" s="315"/>
      <c r="I154" s="315"/>
      <c r="J154" s="315"/>
      <c r="K154" s="315"/>
      <c r="L154" s="315"/>
      <c r="M154" s="315"/>
      <c r="N154" s="315"/>
      <c r="O154" s="315"/>
    </row>
    <row r="155" spans="1:15" ht="30" customHeight="1" x14ac:dyDescent="0.2">
      <c r="A155" s="299" t="s">
        <v>2743</v>
      </c>
      <c r="B155" s="310"/>
      <c r="C155" s="378">
        <v>2</v>
      </c>
      <c r="D155" s="380" t="s">
        <v>3011</v>
      </c>
      <c r="E155" s="378"/>
      <c r="F155" s="359">
        <v>10</v>
      </c>
      <c r="G155" s="315"/>
      <c r="H155" s="315"/>
      <c r="I155" s="315"/>
      <c r="J155" s="315"/>
      <c r="K155" s="315"/>
      <c r="L155" s="315"/>
      <c r="M155" s="315"/>
      <c r="N155" s="315"/>
      <c r="O155" s="315"/>
    </row>
    <row r="156" spans="1:15" ht="30" customHeight="1" x14ac:dyDescent="0.2">
      <c r="A156" s="299" t="s">
        <v>2744</v>
      </c>
      <c r="B156" s="310"/>
      <c r="C156" s="378">
        <v>2</v>
      </c>
      <c r="D156" s="380" t="s">
        <v>3010</v>
      </c>
      <c r="E156" s="378"/>
      <c r="F156" s="359">
        <v>10</v>
      </c>
      <c r="G156" s="315"/>
      <c r="H156" s="315"/>
      <c r="I156" s="315"/>
      <c r="J156" s="315"/>
      <c r="K156" s="315"/>
      <c r="L156" s="315"/>
      <c r="M156" s="315"/>
      <c r="N156" s="315"/>
      <c r="O156" s="315"/>
    </row>
    <row r="157" spans="1:15" ht="15" customHeight="1" x14ac:dyDescent="0.2">
      <c r="A157" s="198" t="s">
        <v>3096</v>
      </c>
      <c r="B157" s="378"/>
      <c r="C157" s="378">
        <v>1</v>
      </c>
      <c r="D157" s="379" t="s">
        <v>2745</v>
      </c>
      <c r="E157" s="378"/>
      <c r="F157" s="422" t="s">
        <v>56</v>
      </c>
      <c r="G157" s="378"/>
      <c r="H157" s="378"/>
      <c r="I157" s="311"/>
      <c r="J157" s="311"/>
      <c r="K157" s="355"/>
      <c r="L157" s="355"/>
    </row>
    <row r="158" spans="1:15" ht="15" customHeight="1" x14ac:dyDescent="0.2">
      <c r="A158" s="299" t="s">
        <v>2746</v>
      </c>
      <c r="B158" s="310"/>
      <c r="C158" s="378">
        <v>2</v>
      </c>
      <c r="D158" s="380" t="s">
        <v>2747</v>
      </c>
      <c r="E158" s="378"/>
      <c r="F158" s="363">
        <v>1</v>
      </c>
      <c r="G158" s="315"/>
      <c r="H158" s="315"/>
      <c r="I158" s="315"/>
      <c r="J158" s="315"/>
      <c r="K158" s="315"/>
      <c r="L158" s="315"/>
      <c r="M158" s="315"/>
      <c r="N158" s="315"/>
      <c r="O158" s="315"/>
    </row>
    <row r="159" spans="1:15" ht="15" customHeight="1" x14ac:dyDescent="0.2">
      <c r="A159" s="299" t="s">
        <v>2748</v>
      </c>
      <c r="B159" s="310"/>
      <c r="C159" s="378">
        <v>2</v>
      </c>
      <c r="D159" s="380" t="s">
        <v>2749</v>
      </c>
      <c r="E159" s="378"/>
      <c r="F159" s="363">
        <v>1</v>
      </c>
      <c r="G159" s="315"/>
      <c r="H159" s="315"/>
      <c r="I159" s="315"/>
      <c r="J159" s="315"/>
      <c r="K159" s="315"/>
      <c r="L159" s="315"/>
      <c r="M159" s="315"/>
      <c r="N159" s="315"/>
      <c r="O159" s="315"/>
    </row>
    <row r="160" spans="1:15" ht="15" customHeight="1" x14ac:dyDescent="0.2">
      <c r="A160" s="198" t="s">
        <v>3097</v>
      </c>
      <c r="B160" s="378"/>
      <c r="C160" s="378">
        <v>1</v>
      </c>
      <c r="D160" s="379" t="s">
        <v>2750</v>
      </c>
      <c r="E160" s="378"/>
      <c r="F160" s="422" t="s">
        <v>56</v>
      </c>
      <c r="G160" s="378"/>
      <c r="H160" s="378"/>
      <c r="I160" s="311"/>
      <c r="J160" s="311"/>
      <c r="K160" s="355"/>
      <c r="L160" s="355"/>
    </row>
    <row r="161" spans="1:15" ht="30.75" customHeight="1" x14ac:dyDescent="0.2">
      <c r="A161" s="299">
        <v>1090</v>
      </c>
      <c r="B161" s="310"/>
      <c r="C161" s="311" t="s">
        <v>3063</v>
      </c>
      <c r="D161" s="312" t="s">
        <v>737</v>
      </c>
      <c r="E161" s="311"/>
      <c r="F161" s="359">
        <v>3</v>
      </c>
      <c r="G161" s="313"/>
      <c r="H161" s="314"/>
      <c r="I161" s="314"/>
      <c r="J161" s="314"/>
      <c r="K161" s="122"/>
      <c r="L161" s="122"/>
      <c r="M161" s="122"/>
      <c r="N161" s="122"/>
      <c r="O161" s="161"/>
    </row>
    <row r="162" spans="1:15" ht="30" customHeight="1" x14ac:dyDescent="0.2">
      <c r="A162" s="299" t="s">
        <v>738</v>
      </c>
      <c r="B162" s="310"/>
      <c r="C162" s="311" t="s">
        <v>3063</v>
      </c>
      <c r="D162" s="312" t="s">
        <v>2019</v>
      </c>
      <c r="E162" s="311"/>
      <c r="F162" s="359">
        <v>3</v>
      </c>
      <c r="G162" s="315"/>
      <c r="H162" s="315"/>
      <c r="I162" s="315"/>
      <c r="J162" s="315"/>
      <c r="K162" s="125"/>
      <c r="L162" s="125"/>
      <c r="M162" s="125"/>
      <c r="N162" s="125"/>
      <c r="O162" s="162"/>
    </row>
    <row r="163" spans="1:15" ht="15" customHeight="1" x14ac:dyDescent="0.2">
      <c r="A163" s="299" t="s">
        <v>740</v>
      </c>
      <c r="B163" s="310"/>
      <c r="C163" s="311" t="s">
        <v>3063</v>
      </c>
      <c r="D163" s="311" t="s">
        <v>754</v>
      </c>
      <c r="E163" s="311"/>
      <c r="F163" s="359">
        <v>3</v>
      </c>
      <c r="G163" s="315"/>
      <c r="H163" s="315"/>
      <c r="I163" s="315"/>
      <c r="J163" s="315"/>
      <c r="K163" s="125"/>
      <c r="L163" s="125"/>
      <c r="M163" s="125"/>
      <c r="N163" s="125"/>
      <c r="O163" s="162"/>
    </row>
    <row r="164" spans="1:15" ht="30" customHeight="1" x14ac:dyDescent="0.2">
      <c r="A164" s="299">
        <v>1170</v>
      </c>
      <c r="B164" s="310"/>
      <c r="C164" s="311" t="s">
        <v>3063</v>
      </c>
      <c r="D164" s="312" t="s">
        <v>3311</v>
      </c>
      <c r="E164" s="311"/>
      <c r="F164" s="359">
        <v>10</v>
      </c>
      <c r="G164" s="315"/>
      <c r="H164" s="315"/>
      <c r="I164" s="315"/>
      <c r="J164" s="315"/>
      <c r="K164" s="125"/>
      <c r="L164" s="125"/>
      <c r="M164" s="125"/>
      <c r="N164" s="125"/>
      <c r="O164" s="162"/>
    </row>
    <row r="165" spans="1:15" ht="15" customHeight="1" x14ac:dyDescent="0.2">
      <c r="A165" s="299" t="s">
        <v>2751</v>
      </c>
      <c r="B165" s="310"/>
      <c r="C165" s="378" t="s">
        <v>3063</v>
      </c>
      <c r="D165" s="312" t="s">
        <v>2949</v>
      </c>
      <c r="E165" s="378"/>
      <c r="F165" s="369" t="s">
        <v>629</v>
      </c>
      <c r="G165" s="315"/>
      <c r="H165" s="315"/>
      <c r="I165" s="315"/>
      <c r="J165" s="315"/>
      <c r="K165" s="125"/>
      <c r="L165" s="125"/>
      <c r="M165" s="125"/>
      <c r="N165" s="125"/>
      <c r="O165" s="162"/>
    </row>
    <row r="166" spans="1:15" ht="15" customHeight="1" x14ac:dyDescent="0.2">
      <c r="A166" s="299" t="s">
        <v>2752</v>
      </c>
      <c r="B166" s="310"/>
      <c r="C166" s="378" t="s">
        <v>3063</v>
      </c>
      <c r="D166" s="312" t="s">
        <v>2753</v>
      </c>
      <c r="E166" s="378"/>
      <c r="F166" s="369" t="s">
        <v>629</v>
      </c>
      <c r="G166" s="315"/>
      <c r="H166" s="315"/>
      <c r="I166" s="315"/>
      <c r="J166" s="315"/>
      <c r="K166" s="315"/>
      <c r="L166" s="315"/>
      <c r="M166" s="315"/>
      <c r="N166" s="315"/>
      <c r="O166" s="315"/>
    </row>
    <row r="167" spans="1:15" ht="15" customHeight="1" x14ac:dyDescent="0.2">
      <c r="A167" s="299" t="s">
        <v>2754</v>
      </c>
      <c r="B167" s="310"/>
      <c r="C167" s="378" t="s">
        <v>3063</v>
      </c>
      <c r="D167" s="312" t="s">
        <v>2755</v>
      </c>
      <c r="E167" s="378"/>
      <c r="F167" s="369" t="s">
        <v>629</v>
      </c>
      <c r="G167" s="315"/>
      <c r="H167" s="315"/>
      <c r="I167" s="315"/>
      <c r="J167" s="315"/>
      <c r="K167" s="315"/>
      <c r="L167" s="315"/>
      <c r="M167" s="315"/>
      <c r="N167" s="315"/>
      <c r="O167" s="315"/>
    </row>
    <row r="168" spans="1:15" ht="52.5" customHeight="1" x14ac:dyDescent="0.2">
      <c r="A168" s="198" t="s">
        <v>3098</v>
      </c>
      <c r="B168" s="378"/>
      <c r="C168" s="378">
        <v>1</v>
      </c>
      <c r="D168" s="312" t="s">
        <v>2750</v>
      </c>
      <c r="E168" s="378"/>
      <c r="F168" s="169" t="s">
        <v>2756</v>
      </c>
      <c r="G168" s="169" t="s">
        <v>2757</v>
      </c>
      <c r="H168" s="169" t="s">
        <v>2758</v>
      </c>
      <c r="I168" s="169" t="s">
        <v>2759</v>
      </c>
      <c r="J168" s="315"/>
      <c r="K168" s="315"/>
      <c r="L168" s="315"/>
      <c r="M168" s="315"/>
      <c r="N168" s="315"/>
      <c r="O168" s="315"/>
    </row>
    <row r="169" spans="1:15" ht="15.75" customHeight="1" x14ac:dyDescent="0.2">
      <c r="A169" s="299" t="s">
        <v>2760</v>
      </c>
      <c r="B169" s="310"/>
      <c r="C169" s="378">
        <v>2</v>
      </c>
      <c r="D169" s="358" t="s">
        <v>2761</v>
      </c>
      <c r="E169" s="378"/>
      <c r="F169" s="363">
        <v>1</v>
      </c>
      <c r="G169" s="363">
        <v>1</v>
      </c>
      <c r="H169" s="363">
        <v>1</v>
      </c>
      <c r="I169" s="363">
        <v>1</v>
      </c>
      <c r="J169" s="315"/>
      <c r="K169" s="315"/>
      <c r="L169" s="315"/>
      <c r="M169" s="315"/>
      <c r="N169" s="315"/>
      <c r="O169" s="315"/>
    </row>
    <row r="170" spans="1:15" ht="15.75" customHeight="1" x14ac:dyDescent="0.2">
      <c r="A170" s="198" t="s">
        <v>3099</v>
      </c>
      <c r="B170" s="41"/>
      <c r="C170" s="41">
        <v>1</v>
      </c>
      <c r="D170" s="41" t="s">
        <v>2750</v>
      </c>
      <c r="E170" s="41"/>
      <c r="F170" s="422" t="s">
        <v>56</v>
      </c>
      <c r="G170" s="41"/>
      <c r="I170" s="41"/>
      <c r="J170" s="41"/>
    </row>
    <row r="171" spans="1:15" ht="30.75" customHeight="1" x14ac:dyDescent="0.2">
      <c r="A171" s="299" t="s">
        <v>2762</v>
      </c>
      <c r="B171" s="310"/>
      <c r="C171" s="378">
        <v>2</v>
      </c>
      <c r="D171" s="380" t="s">
        <v>2763</v>
      </c>
      <c r="E171" s="378"/>
      <c r="F171" s="363">
        <v>1</v>
      </c>
      <c r="G171" s="315"/>
      <c r="H171" s="315"/>
      <c r="I171" s="315"/>
      <c r="J171" s="315"/>
      <c r="K171" s="315"/>
      <c r="L171" s="315"/>
      <c r="M171" s="315"/>
      <c r="N171" s="315"/>
      <c r="O171" s="315"/>
    </row>
    <row r="172" spans="1:15" ht="30" customHeight="1" x14ac:dyDescent="0.2">
      <c r="A172" s="299" t="s">
        <v>2764</v>
      </c>
      <c r="B172" s="310"/>
      <c r="C172" s="378">
        <v>2</v>
      </c>
      <c r="D172" s="380" t="s">
        <v>2765</v>
      </c>
      <c r="E172" s="378"/>
      <c r="F172" s="359">
        <v>10</v>
      </c>
      <c r="G172" s="315"/>
      <c r="H172" s="315"/>
      <c r="I172" s="315"/>
      <c r="J172" s="315"/>
      <c r="K172" s="315"/>
      <c r="L172" s="315"/>
      <c r="M172" s="315"/>
      <c r="N172" s="315"/>
      <c r="O172" s="315"/>
    </row>
    <row r="173" spans="1:15" s="309" customFormat="1" ht="30.75" customHeight="1" x14ac:dyDescent="0.2">
      <c r="A173" s="299" t="s">
        <v>2766</v>
      </c>
      <c r="B173" s="310"/>
      <c r="C173" s="378">
        <v>2</v>
      </c>
      <c r="D173" s="380" t="s">
        <v>2767</v>
      </c>
      <c r="E173" s="378"/>
      <c r="F173" s="363">
        <v>1</v>
      </c>
      <c r="G173" s="315"/>
      <c r="H173" s="315"/>
      <c r="I173" s="315"/>
      <c r="J173" s="315"/>
      <c r="K173" s="315"/>
      <c r="L173" s="315"/>
      <c r="M173" s="315"/>
      <c r="N173" s="315"/>
      <c r="O173" s="315"/>
    </row>
    <row r="174" spans="1:15" ht="15" customHeight="1" x14ac:dyDescent="0.2">
      <c r="A174" s="299" t="s">
        <v>2768</v>
      </c>
      <c r="B174" s="310"/>
      <c r="C174" s="378">
        <v>2</v>
      </c>
      <c r="D174" s="380" t="s">
        <v>2769</v>
      </c>
      <c r="E174" s="378"/>
      <c r="F174" s="363">
        <v>1</v>
      </c>
      <c r="G174" s="315"/>
      <c r="H174" s="315"/>
      <c r="I174" s="315"/>
      <c r="J174" s="315"/>
      <c r="K174" s="315"/>
      <c r="L174" s="315"/>
      <c r="M174" s="315"/>
      <c r="N174" s="315"/>
      <c r="O174" s="315"/>
    </row>
    <row r="175" spans="1:15" ht="30" customHeight="1" x14ac:dyDescent="0.2">
      <c r="A175" s="299" t="s">
        <v>2770</v>
      </c>
      <c r="B175" s="310"/>
      <c r="C175" s="378">
        <v>2</v>
      </c>
      <c r="D175" s="380" t="s">
        <v>2771</v>
      </c>
      <c r="E175" s="378"/>
      <c r="F175" s="363">
        <v>1</v>
      </c>
      <c r="G175" s="315"/>
      <c r="H175" s="315"/>
      <c r="I175" s="315"/>
      <c r="J175" s="315"/>
      <c r="K175" s="315"/>
      <c r="L175" s="315"/>
      <c r="M175" s="315"/>
      <c r="N175" s="315"/>
      <c r="O175" s="315"/>
    </row>
    <row r="176" spans="1:15" ht="30" customHeight="1" x14ac:dyDescent="0.2">
      <c r="A176" s="299" t="s">
        <v>2772</v>
      </c>
      <c r="B176" s="310"/>
      <c r="C176" s="378">
        <v>2</v>
      </c>
      <c r="D176" s="380" t="s">
        <v>2773</v>
      </c>
      <c r="E176" s="378"/>
      <c r="F176" s="386">
        <v>100</v>
      </c>
      <c r="G176" s="315"/>
      <c r="H176" s="315"/>
      <c r="I176" s="315"/>
      <c r="J176" s="315"/>
      <c r="K176" s="315"/>
      <c r="L176" s="315"/>
      <c r="M176" s="315"/>
      <c r="N176" s="315"/>
      <c r="O176" s="315"/>
    </row>
    <row r="177" spans="1:15" ht="29.25" customHeight="1" x14ac:dyDescent="0.2">
      <c r="A177" s="299" t="s">
        <v>2774</v>
      </c>
      <c r="B177" s="310"/>
      <c r="C177" s="378">
        <v>2</v>
      </c>
      <c r="D177" s="380" t="s">
        <v>2775</v>
      </c>
      <c r="E177" s="378"/>
      <c r="F177" s="386">
        <v>100</v>
      </c>
      <c r="G177" s="315"/>
      <c r="H177" s="315"/>
      <c r="I177" s="315"/>
      <c r="J177" s="315"/>
      <c r="K177" s="315"/>
      <c r="L177" s="315"/>
      <c r="M177" s="315"/>
      <c r="N177" s="315"/>
      <c r="O177" s="315"/>
    </row>
    <row r="178" spans="1:15" ht="30" customHeight="1" x14ac:dyDescent="0.2">
      <c r="A178" s="299" t="s">
        <v>2776</v>
      </c>
      <c r="B178" s="310"/>
      <c r="C178" s="378">
        <v>2</v>
      </c>
      <c r="D178" s="380" t="s">
        <v>2777</v>
      </c>
      <c r="E178" s="378"/>
      <c r="F178" s="365">
        <v>1</v>
      </c>
      <c r="G178" s="315"/>
      <c r="H178" s="315"/>
      <c r="I178" s="315"/>
      <c r="J178" s="315"/>
      <c r="K178" s="315"/>
      <c r="L178" s="315"/>
      <c r="M178" s="315"/>
      <c r="N178" s="315"/>
      <c r="O178" s="315"/>
    </row>
    <row r="179" spans="1:15" ht="37.5" customHeight="1" x14ac:dyDescent="0.2">
      <c r="A179" s="198" t="s">
        <v>3100</v>
      </c>
      <c r="B179" s="378"/>
      <c r="C179" s="378">
        <v>1</v>
      </c>
      <c r="D179" s="380" t="s">
        <v>2750</v>
      </c>
      <c r="E179" s="378"/>
      <c r="F179" s="169" t="s">
        <v>2778</v>
      </c>
      <c r="G179" s="387" t="s">
        <v>2779</v>
      </c>
      <c r="H179" s="169" t="s">
        <v>2780</v>
      </c>
      <c r="I179" s="315"/>
      <c r="J179" s="315"/>
      <c r="K179" s="315"/>
      <c r="L179" s="315"/>
      <c r="M179" s="315"/>
      <c r="N179" s="315"/>
      <c r="O179" s="315"/>
    </row>
    <row r="180" spans="1:15" ht="15" customHeight="1" x14ac:dyDescent="0.2">
      <c r="A180" s="299" t="s">
        <v>2781</v>
      </c>
      <c r="B180" s="310"/>
      <c r="C180" s="378">
        <v>2</v>
      </c>
      <c r="D180" s="380" t="s">
        <v>2782</v>
      </c>
      <c r="E180" s="378"/>
      <c r="F180" s="363">
        <v>1</v>
      </c>
      <c r="G180" s="363">
        <v>1</v>
      </c>
      <c r="H180" s="363">
        <v>1</v>
      </c>
      <c r="I180" s="315"/>
      <c r="J180" s="315"/>
      <c r="K180" s="315"/>
      <c r="L180" s="315"/>
      <c r="M180" s="315"/>
      <c r="N180" s="315"/>
      <c r="O180" s="315"/>
    </row>
    <row r="181" spans="1:15" ht="15" customHeight="1" x14ac:dyDescent="0.2">
      <c r="A181" s="353"/>
      <c r="B181" s="378"/>
      <c r="C181" s="378"/>
      <c r="D181" s="354"/>
      <c r="E181" s="378"/>
      <c r="F181" s="381"/>
      <c r="G181" s="378"/>
      <c r="H181" s="378"/>
      <c r="I181" s="311"/>
      <c r="J181" s="311"/>
      <c r="K181" s="355"/>
      <c r="L181" s="355"/>
    </row>
    <row r="182" spans="1:15" ht="39" customHeight="1" x14ac:dyDescent="0.2">
      <c r="A182" s="198" t="s">
        <v>3101</v>
      </c>
      <c r="B182" s="378"/>
      <c r="C182" s="378">
        <v>1</v>
      </c>
      <c r="D182" s="376" t="s">
        <v>2783</v>
      </c>
      <c r="E182" s="378"/>
      <c r="F182" s="165" t="s">
        <v>2784</v>
      </c>
      <c r="G182" s="165" t="s">
        <v>2785</v>
      </c>
      <c r="H182" s="165" t="s">
        <v>2786</v>
      </c>
      <c r="I182" s="165" t="s">
        <v>2787</v>
      </c>
      <c r="J182" s="315"/>
      <c r="K182" s="315"/>
      <c r="L182" s="315"/>
      <c r="M182" s="315"/>
      <c r="N182" s="315"/>
      <c r="O182" s="315"/>
    </row>
    <row r="183" spans="1:15" ht="15" customHeight="1" x14ac:dyDescent="0.2">
      <c r="A183" s="299" t="s">
        <v>2788</v>
      </c>
      <c r="B183" s="310"/>
      <c r="C183" s="378">
        <v>2</v>
      </c>
      <c r="D183" s="380" t="s">
        <v>2789</v>
      </c>
      <c r="E183" s="378"/>
      <c r="F183" s="359">
        <v>10</v>
      </c>
      <c r="G183" s="359">
        <v>10</v>
      </c>
      <c r="H183" s="359">
        <v>10</v>
      </c>
      <c r="I183" s="359">
        <v>10</v>
      </c>
      <c r="J183" s="315"/>
      <c r="K183" s="315"/>
      <c r="L183" s="315"/>
      <c r="M183" s="315"/>
      <c r="N183" s="315"/>
      <c r="O183" s="315"/>
    </row>
    <row r="184" spans="1:15" ht="15" customHeight="1" x14ac:dyDescent="0.2">
      <c r="A184" s="299" t="s">
        <v>2790</v>
      </c>
      <c r="B184" s="310"/>
      <c r="C184" s="378">
        <v>2</v>
      </c>
      <c r="D184" s="380" t="s">
        <v>2791</v>
      </c>
      <c r="E184" s="378"/>
      <c r="F184" s="359">
        <v>10</v>
      </c>
      <c r="G184" s="359">
        <v>10</v>
      </c>
      <c r="H184" s="359">
        <v>10</v>
      </c>
      <c r="I184" s="359">
        <v>10</v>
      </c>
      <c r="J184" s="315"/>
      <c r="K184" s="315"/>
      <c r="L184" s="315"/>
      <c r="M184" s="315"/>
      <c r="N184" s="315"/>
      <c r="O184" s="315"/>
    </row>
    <row r="185" spans="1:15" ht="15" customHeight="1" x14ac:dyDescent="0.2">
      <c r="A185" s="198" t="s">
        <v>3102</v>
      </c>
      <c r="B185" s="41"/>
      <c r="C185" s="41">
        <v>1</v>
      </c>
      <c r="D185" s="41" t="s">
        <v>2783</v>
      </c>
      <c r="E185" s="41"/>
      <c r="F185" s="422" t="s">
        <v>56</v>
      </c>
      <c r="G185" s="41"/>
      <c r="I185" s="41"/>
      <c r="J185" s="41"/>
    </row>
    <row r="186" spans="1:15" ht="28.5" customHeight="1" x14ac:dyDescent="0.2">
      <c r="A186" s="299" t="s">
        <v>2792</v>
      </c>
      <c r="B186" s="310"/>
      <c r="C186" s="378">
        <v>2</v>
      </c>
      <c r="D186" s="380" t="s">
        <v>2793</v>
      </c>
      <c r="E186" s="378"/>
      <c r="F186" s="359">
        <v>10</v>
      </c>
      <c r="G186" s="315"/>
      <c r="H186" s="315"/>
      <c r="I186" s="315"/>
      <c r="J186" s="315"/>
      <c r="K186" s="315"/>
      <c r="L186" s="315"/>
      <c r="M186" s="315"/>
      <c r="N186" s="315"/>
      <c r="O186" s="315"/>
    </row>
    <row r="187" spans="1:15" ht="30" customHeight="1" x14ac:dyDescent="0.2">
      <c r="A187" s="299" t="s">
        <v>2794</v>
      </c>
      <c r="B187" s="310"/>
      <c r="C187" s="378">
        <v>2</v>
      </c>
      <c r="D187" s="380" t="s">
        <v>2795</v>
      </c>
      <c r="E187" s="378"/>
      <c r="F187" s="359">
        <v>10</v>
      </c>
      <c r="G187" s="315"/>
      <c r="H187" s="315"/>
      <c r="I187" s="315"/>
      <c r="J187" s="315"/>
      <c r="K187" s="315"/>
      <c r="L187" s="315"/>
      <c r="M187" s="315"/>
      <c r="N187" s="315"/>
      <c r="O187" s="315"/>
    </row>
    <row r="188" spans="1:15" ht="15" customHeight="1" x14ac:dyDescent="0.2">
      <c r="A188" s="299" t="s">
        <v>2796</v>
      </c>
      <c r="B188" s="310"/>
      <c r="C188" s="378">
        <v>2</v>
      </c>
      <c r="D188" s="380" t="s">
        <v>2797</v>
      </c>
      <c r="E188" s="378"/>
      <c r="F188" s="359">
        <v>10</v>
      </c>
      <c r="G188" s="315"/>
      <c r="H188" s="315"/>
      <c r="I188" s="315"/>
      <c r="J188" s="315"/>
      <c r="K188" s="315"/>
      <c r="L188" s="315"/>
      <c r="M188" s="315"/>
      <c r="N188" s="315"/>
      <c r="O188" s="315"/>
    </row>
    <row r="189" spans="1:15" ht="15" customHeight="1" x14ac:dyDescent="0.2">
      <c r="A189" s="299" t="s">
        <v>3312</v>
      </c>
      <c r="B189" s="200"/>
      <c r="C189" s="429">
        <v>2</v>
      </c>
      <c r="D189" s="358" t="s">
        <v>3314</v>
      </c>
      <c r="E189" s="378"/>
      <c r="F189" s="359">
        <v>10</v>
      </c>
      <c r="G189" s="315"/>
      <c r="H189" s="315"/>
      <c r="I189" s="315"/>
      <c r="J189" s="315"/>
      <c r="K189" s="315"/>
      <c r="L189" s="315"/>
      <c r="M189" s="315"/>
      <c r="N189" s="315"/>
      <c r="O189" s="315"/>
    </row>
    <row r="190" spans="1:15" ht="15" customHeight="1" x14ac:dyDescent="0.2">
      <c r="A190" s="299" t="s">
        <v>3313</v>
      </c>
      <c r="B190" s="200"/>
      <c r="C190" s="429">
        <v>2</v>
      </c>
      <c r="D190" s="358" t="s">
        <v>3315</v>
      </c>
      <c r="E190" s="378"/>
      <c r="F190" s="359">
        <v>10</v>
      </c>
      <c r="G190" s="315"/>
      <c r="H190" s="315"/>
      <c r="I190" s="315"/>
      <c r="J190" s="315"/>
      <c r="K190" s="315"/>
      <c r="L190" s="315"/>
      <c r="M190" s="315"/>
      <c r="N190" s="315"/>
      <c r="O190" s="315"/>
    </row>
    <row r="191" spans="1:15" ht="15" customHeight="1" x14ac:dyDescent="0.2">
      <c r="A191" s="299" t="s">
        <v>2798</v>
      </c>
      <c r="B191" s="310"/>
      <c r="C191" s="378">
        <v>2</v>
      </c>
      <c r="D191" s="380" t="s">
        <v>2799</v>
      </c>
      <c r="E191" s="378"/>
      <c r="F191" s="363">
        <v>1</v>
      </c>
      <c r="G191" s="315"/>
      <c r="H191" s="315"/>
      <c r="I191" s="315"/>
      <c r="J191" s="315"/>
      <c r="K191" s="315"/>
      <c r="L191" s="315"/>
      <c r="M191" s="315"/>
      <c r="N191" s="315"/>
      <c r="O191" s="315"/>
    </row>
    <row r="192" spans="1:15" ht="33" customHeight="1" x14ac:dyDescent="0.2">
      <c r="A192" s="299" t="s">
        <v>2800</v>
      </c>
      <c r="B192" s="310"/>
      <c r="C192" s="378">
        <v>2</v>
      </c>
      <c r="D192" s="358" t="s">
        <v>3012</v>
      </c>
      <c r="E192" s="378"/>
      <c r="F192" s="359">
        <v>10</v>
      </c>
      <c r="G192" s="315"/>
      <c r="H192" s="315"/>
      <c r="I192" s="315"/>
      <c r="J192" s="315"/>
      <c r="K192" s="315"/>
      <c r="L192" s="315"/>
      <c r="M192" s="315"/>
      <c r="N192" s="315"/>
      <c r="O192" s="315"/>
    </row>
    <row r="193" spans="1:15" ht="15" customHeight="1" x14ac:dyDescent="0.2">
      <c r="A193" s="198" t="s">
        <v>3103</v>
      </c>
      <c r="B193" s="378"/>
      <c r="C193" s="378">
        <v>1</v>
      </c>
      <c r="D193" s="376" t="s">
        <v>2801</v>
      </c>
      <c r="E193" s="378"/>
      <c r="F193" s="422" t="s">
        <v>56</v>
      </c>
      <c r="G193" s="378"/>
      <c r="H193" s="378"/>
      <c r="I193" s="311"/>
      <c r="J193" s="311"/>
      <c r="K193" s="355"/>
      <c r="L193" s="355"/>
    </row>
    <row r="194" spans="1:15" ht="15" customHeight="1" x14ac:dyDescent="0.2">
      <c r="A194" s="299" t="s">
        <v>2802</v>
      </c>
      <c r="B194" s="310"/>
      <c r="C194" s="378">
        <v>2</v>
      </c>
      <c r="D194" s="312" t="s">
        <v>2803</v>
      </c>
      <c r="E194" s="378"/>
      <c r="F194" s="363">
        <v>1</v>
      </c>
      <c r="G194" s="315"/>
      <c r="H194" s="315"/>
      <c r="I194" s="315"/>
      <c r="J194" s="315"/>
      <c r="K194" s="315"/>
      <c r="L194" s="315"/>
      <c r="M194" s="315"/>
      <c r="N194" s="315"/>
      <c r="O194" s="315"/>
    </row>
    <row r="195" spans="1:15" ht="29.25" customHeight="1" x14ac:dyDescent="0.2">
      <c r="A195" s="299" t="s">
        <v>2804</v>
      </c>
      <c r="B195" s="310"/>
      <c r="C195" s="378">
        <v>2</v>
      </c>
      <c r="D195" s="380" t="s">
        <v>2805</v>
      </c>
      <c r="E195" s="378"/>
      <c r="F195" s="363">
        <v>1</v>
      </c>
      <c r="G195" s="315"/>
      <c r="H195" s="315"/>
      <c r="I195" s="315"/>
      <c r="J195" s="315"/>
      <c r="K195" s="315"/>
      <c r="L195" s="315"/>
      <c r="M195" s="315"/>
      <c r="N195" s="315"/>
      <c r="O195" s="315"/>
    </row>
    <row r="196" spans="1:15" ht="30" customHeight="1" x14ac:dyDescent="0.2">
      <c r="A196" s="299" t="s">
        <v>2806</v>
      </c>
      <c r="B196" s="310"/>
      <c r="C196" s="378">
        <v>2</v>
      </c>
      <c r="D196" s="380" t="s">
        <v>3316</v>
      </c>
      <c r="E196" s="378"/>
      <c r="F196" s="359">
        <v>10</v>
      </c>
      <c r="G196" s="315"/>
      <c r="H196" s="315"/>
      <c r="I196" s="315"/>
      <c r="J196" s="315"/>
      <c r="K196" s="315"/>
      <c r="L196" s="315"/>
      <c r="M196" s="315"/>
      <c r="N196" s="315"/>
      <c r="O196" s="315"/>
    </row>
    <row r="197" spans="1:15" ht="30" customHeight="1" x14ac:dyDescent="0.2">
      <c r="A197" s="299" t="s">
        <v>2808</v>
      </c>
      <c r="B197" s="310"/>
      <c r="C197" s="378">
        <v>2</v>
      </c>
      <c r="D197" s="358" t="s">
        <v>2809</v>
      </c>
      <c r="E197" s="378"/>
      <c r="F197" s="359">
        <v>10</v>
      </c>
      <c r="G197" s="315"/>
      <c r="H197" s="315"/>
      <c r="I197" s="315"/>
      <c r="J197" s="315"/>
      <c r="K197" s="315"/>
      <c r="L197" s="315"/>
      <c r="M197" s="315"/>
      <c r="N197" s="315"/>
      <c r="O197" s="315"/>
    </row>
    <row r="198" spans="1:15" ht="14.85" customHeight="1" x14ac:dyDescent="0.2">
      <c r="A198" s="354"/>
      <c r="B198" s="354"/>
      <c r="C198" s="354"/>
      <c r="D198" s="354"/>
      <c r="E198" s="353"/>
      <c r="F198" s="353"/>
      <c r="G198" s="354"/>
      <c r="H198" s="355"/>
      <c r="I198" s="356"/>
      <c r="J198" s="356"/>
      <c r="K198" s="355"/>
      <c r="L198" s="355"/>
    </row>
  </sheetData>
  <sheetProtection password="F0A6" sheet="1" objects="1" scenarios="1"/>
  <mergeCells count="5">
    <mergeCell ref="K9:L12"/>
    <mergeCell ref="A10:C10"/>
    <mergeCell ref="A11:C11"/>
    <mergeCell ref="A18:D18"/>
    <mergeCell ref="D49:E49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2" yWindow="981" count="5">
        <x14:dataValidation type="list" allowBlank="1" showInputMessage="1" showErrorMessage="1" prompt="1 Päivän sisällä_x000a_2 Viikon sisällä_x000a_3 Kuukauden sisällä_x000a_4 Hitaammin kuin kuukauden sisällä" xr:uid="{00000000-0002-0000-0600-000000000000}">
          <x14:formula1>
            <xm:f>Valinnat!$A$32:$A$35</xm:f>
          </x14:formula1>
          <xm:sqref>F108</xm:sqref>
        </x14:dataValidation>
        <x14:dataValidation type="list" allowBlank="1" showInputMessage="1" showErrorMessage="1" prompt="_x000a_1 Kyllä/Ja/Yes_x000a_0 Ei/Nej/No_x000a_" xr:uid="{00000000-0002-0000-0600-000001000000}">
          <x14:formula1>
            <xm:f>Valinnat!$A$3:$A$4</xm:f>
          </x14:formula1>
          <xm:sqref>F52 F89:I89 F191 F55 F143 F99:G99 F101:H101 F107 F112:F113 F91:O91 F169:I169 F59:F60 F96:F97 F74:K74 F81:F82 F146:F148 F150:F151 F158:F159 F131 F93:G93 F173:F175 F171 F180:H180 F194:F195 F178 F76:F79 F63:F64</xm:sqref>
        </x14:dataValidation>
        <x14:dataValidation type="list" allowBlank="1" showInputMessage="1" showErrorMessage="1" prompt="1 Monitorointijärjestelmä_x000a_2 Manuaalinen seuranta_x000a_3 Ei seurata" xr:uid="{00000000-0002-0000-0600-000002000000}">
          <x14:formula1>
            <xm:f>Valinnat!$A$43:$A$45</xm:f>
          </x14:formula1>
          <xm:sqref>F104:F105</xm:sqref>
        </x14:dataValidation>
        <x14:dataValidation type="list" allowBlank="1" showInputMessage="1" showErrorMessage="1" prompt="1 Automaattinen_x000a_2 Manuaalinen_x000a_3 Ei monitoroida" xr:uid="{00000000-0002-0000-0600-000003000000}">
          <x14:formula1>
            <xm:f>Valinnat!$A$38:$A$40</xm:f>
          </x14:formula1>
          <xm:sqref>F161:F163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600-000004000000}">
          <x14:formula1>
            <xm:f>Valinnat!$A$48:$A$52</xm:f>
          </x14:formula1>
          <xm:sqref>F149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>
    <pageSetUpPr fitToPage="1"/>
  </sheetPr>
  <dimension ref="A1:Q211"/>
  <sheetViews>
    <sheetView showGridLines="0" topLeftCell="A41" zoomScaleNormal="100" zoomScaleSheetLayoutView="55" workbookViewId="0">
      <selection activeCell="D60" sqref="D60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5.2851562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1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2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RA03</v>
      </c>
      <c r="E2" s="27" t="s">
        <v>3334</v>
      </c>
      <c r="F2" s="27" t="s">
        <v>3335</v>
      </c>
      <c r="G2" s="27" t="s">
        <v>1690</v>
      </c>
      <c r="H2" s="40" t="s">
        <v>3336</v>
      </c>
    </row>
    <row r="4" spans="1:12" ht="14.85" customHeight="1" x14ac:dyDescent="0.2">
      <c r="A4" s="181" t="s">
        <v>137</v>
      </c>
      <c r="B4" s="182"/>
      <c r="C4" s="183"/>
      <c r="D4" s="183"/>
      <c r="E4" s="184"/>
      <c r="K4" s="188" t="s">
        <v>111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112</v>
      </c>
      <c r="L5" s="229"/>
    </row>
    <row r="6" spans="1:12" ht="14.85" customHeight="1" x14ac:dyDescent="0.2">
      <c r="A6" s="186"/>
      <c r="B6" s="187"/>
      <c r="C6" s="187"/>
      <c r="D6" s="187"/>
      <c r="E6" s="188"/>
      <c r="K6" s="188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559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558</v>
      </c>
      <c r="L9" s="462"/>
    </row>
    <row r="10" spans="1:12" ht="29.65" customHeight="1" x14ac:dyDescent="0.2">
      <c r="A10" s="456" t="s">
        <v>365</v>
      </c>
      <c r="B10" s="456"/>
      <c r="C10" s="456"/>
      <c r="D10" s="190"/>
      <c r="E10" s="188"/>
      <c r="K10" s="463"/>
      <c r="L10" s="464"/>
    </row>
    <row r="11" spans="1:12" ht="41.25" customHeight="1" x14ac:dyDescent="0.2">
      <c r="A11" s="467" t="s">
        <v>33</v>
      </c>
      <c r="B11" s="467"/>
      <c r="C11" s="467"/>
      <c r="D11" s="191" t="s">
        <v>2031</v>
      </c>
      <c r="E11" s="188"/>
      <c r="K11" s="463"/>
      <c r="L11" s="464"/>
    </row>
    <row r="12" spans="1:12" ht="22.5" customHeight="1" x14ac:dyDescent="0.2">
      <c r="A12" s="456" t="s">
        <v>35</v>
      </c>
      <c r="B12" s="456"/>
      <c r="C12" s="456"/>
      <c r="D12" s="191" t="s">
        <v>180</v>
      </c>
      <c r="E12" s="188"/>
      <c r="K12" s="465"/>
      <c r="L12" s="466"/>
    </row>
    <row r="13" spans="1:12" ht="14.85" customHeight="1" x14ac:dyDescent="0.2">
      <c r="A13" s="186" t="s">
        <v>34</v>
      </c>
      <c r="B13" s="42"/>
      <c r="C13" s="42"/>
      <c r="D13" s="183" t="s">
        <v>626</v>
      </c>
      <c r="E13" s="188"/>
      <c r="F13" s="44"/>
      <c r="G13" s="44"/>
    </row>
    <row r="14" spans="1:12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30" customHeight="1" x14ac:dyDescent="0.2">
      <c r="A18" s="457" t="s">
        <v>749</v>
      </c>
      <c r="B18" s="457"/>
      <c r="C18" s="457"/>
      <c r="D18" s="457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623</v>
      </c>
      <c r="O19" s="227" t="s">
        <v>624</v>
      </c>
    </row>
    <row r="20" spans="1:17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.75" customHeight="1" x14ac:dyDescent="0.2">
      <c r="A21" s="198" t="s">
        <v>3104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3063</v>
      </c>
      <c r="D24" s="201" t="s">
        <v>418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408</v>
      </c>
      <c r="E25" s="197"/>
      <c r="F25" s="44"/>
      <c r="H25" s="44"/>
      <c r="I25" s="44"/>
      <c r="J25" s="44"/>
      <c r="K25" s="44"/>
      <c r="L25" s="44"/>
      <c r="M25" s="44"/>
    </row>
    <row r="26" spans="1:17" s="43" customFormat="1" ht="15" customHeight="1" x14ac:dyDescent="0.2">
      <c r="A26" s="198" t="s">
        <v>3105</v>
      </c>
      <c r="B26" s="203"/>
      <c r="C26" s="42" t="s">
        <v>3062</v>
      </c>
      <c r="D26" s="206" t="s">
        <v>414</v>
      </c>
      <c r="E26" s="197"/>
      <c r="F26" s="423" t="s">
        <v>56</v>
      </c>
      <c r="G26" s="44"/>
      <c r="H26" s="44"/>
      <c r="I26" s="44"/>
      <c r="J26" s="44"/>
      <c r="K26" s="44"/>
      <c r="L26" s="44"/>
      <c r="M26" s="44"/>
    </row>
    <row r="27" spans="1:17" s="43" customFormat="1" ht="15" customHeight="1" x14ac:dyDescent="0.2">
      <c r="A27" s="199">
        <v>100</v>
      </c>
      <c r="B27" s="200"/>
      <c r="C27" s="42" t="s">
        <v>3063</v>
      </c>
      <c r="D27" s="207" t="s">
        <v>464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3063</v>
      </c>
      <c r="D28" s="207" t="s">
        <v>465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 t="s">
        <v>2032</v>
      </c>
      <c r="B29" s="200"/>
      <c r="C29" s="42" t="s">
        <v>3063</v>
      </c>
      <c r="D29" s="207" t="s">
        <v>1938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1645</v>
      </c>
      <c r="B30" s="200"/>
      <c r="C30" s="42" t="s">
        <v>3063</v>
      </c>
      <c r="D30" s="207" t="s">
        <v>1939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2033</v>
      </c>
      <c r="B31" s="200"/>
      <c r="C31" s="42" t="s">
        <v>3063</v>
      </c>
      <c r="D31" s="207" t="s">
        <v>1940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3063</v>
      </c>
      <c r="D32" s="207" t="s">
        <v>468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3063</v>
      </c>
      <c r="D33" s="210" t="s">
        <v>469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3063</v>
      </c>
      <c r="D34" s="207" t="s">
        <v>641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3106</v>
      </c>
      <c r="B35" s="203"/>
      <c r="C35" s="42" t="s">
        <v>3062</v>
      </c>
      <c r="D35" s="212" t="s">
        <v>409</v>
      </c>
      <c r="E35" s="197"/>
      <c r="F35" s="423" t="s">
        <v>56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3063</v>
      </c>
      <c r="D36" s="207" t="s">
        <v>464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3063</v>
      </c>
      <c r="D37" s="207" t="s">
        <v>465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3063</v>
      </c>
      <c r="D38" s="207" t="s">
        <v>471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3063</v>
      </c>
      <c r="D39" s="207" t="s">
        <v>1647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30" customHeight="1" x14ac:dyDescent="0.2">
      <c r="A40" s="199" t="s">
        <v>1836</v>
      </c>
      <c r="B40" s="200"/>
      <c r="C40" s="195" t="s">
        <v>3063</v>
      </c>
      <c r="D40" s="210" t="s">
        <v>1950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2034</v>
      </c>
      <c r="B41" s="200"/>
      <c r="C41" s="195" t="s">
        <v>3063</v>
      </c>
      <c r="D41" s="210" t="s">
        <v>1951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 t="s">
        <v>2035</v>
      </c>
      <c r="B42" s="200"/>
      <c r="C42" s="195" t="s">
        <v>3063</v>
      </c>
      <c r="D42" s="210" t="s">
        <v>1952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3063</v>
      </c>
      <c r="D43" s="207" t="s">
        <v>473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3063</v>
      </c>
      <c r="D44" s="207" t="s">
        <v>474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320</v>
      </c>
      <c r="B45" s="200"/>
      <c r="C45" s="195" t="s">
        <v>3063</v>
      </c>
      <c r="D45" s="214" t="s">
        <v>3298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330</v>
      </c>
      <c r="B46" s="200"/>
      <c r="C46" s="195" t="s">
        <v>3063</v>
      </c>
      <c r="D46" s="459" t="s">
        <v>641</v>
      </c>
      <c r="E46" s="460"/>
      <c r="F46" s="157">
        <v>10</v>
      </c>
      <c r="G46" s="127"/>
      <c r="H46" s="128"/>
      <c r="I46" s="128"/>
      <c r="J46" s="128"/>
      <c r="K46" s="128"/>
      <c r="L46" s="128"/>
      <c r="M46" s="128"/>
      <c r="N46" s="128"/>
      <c r="O46" s="163"/>
    </row>
    <row r="47" spans="1:17" ht="15" customHeight="1" x14ac:dyDescent="0.2">
      <c r="A47" s="215"/>
      <c r="B47" s="184"/>
      <c r="C47" s="195"/>
      <c r="D47" s="214"/>
      <c r="E47" s="42"/>
      <c r="F47" s="41"/>
      <c r="G47" s="41"/>
      <c r="I47" s="41"/>
      <c r="J47" s="41"/>
    </row>
    <row r="48" spans="1:17" ht="15" customHeight="1" x14ac:dyDescent="0.2">
      <c r="A48" s="198" t="s">
        <v>3107</v>
      </c>
      <c r="B48" s="203"/>
      <c r="C48" s="42" t="s">
        <v>3062</v>
      </c>
      <c r="D48" s="216" t="s">
        <v>513</v>
      </c>
      <c r="E48" s="195"/>
      <c r="F48" s="164" t="s">
        <v>424</v>
      </c>
      <c r="G48" s="164" t="s">
        <v>425</v>
      </c>
      <c r="H48" s="122"/>
      <c r="I48" s="122"/>
      <c r="J48" s="122"/>
      <c r="K48" s="122"/>
      <c r="L48" s="122"/>
      <c r="M48" s="122"/>
      <c r="N48" s="122"/>
      <c r="O48" s="161"/>
    </row>
    <row r="49" spans="1:15" ht="15" customHeight="1" x14ac:dyDescent="0.2">
      <c r="A49" s="199" t="s">
        <v>1688</v>
      </c>
      <c r="B49" s="200"/>
      <c r="C49" s="195" t="s">
        <v>3063</v>
      </c>
      <c r="D49" s="217" t="s">
        <v>2036</v>
      </c>
      <c r="E49" s="195"/>
      <c r="F49" s="157">
        <v>1000</v>
      </c>
      <c r="G49" s="157">
        <v>1000</v>
      </c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470</v>
      </c>
      <c r="B50" s="200"/>
      <c r="C50" s="195" t="s">
        <v>3063</v>
      </c>
      <c r="D50" s="217" t="s">
        <v>2037</v>
      </c>
      <c r="E50" s="195"/>
      <c r="F50" s="157">
        <v>1000</v>
      </c>
      <c r="G50" s="157">
        <v>1000</v>
      </c>
      <c r="H50" s="124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480</v>
      </c>
      <c r="B51" s="200"/>
      <c r="C51" s="195" t="s">
        <v>3063</v>
      </c>
      <c r="D51" s="217" t="s">
        <v>2038</v>
      </c>
      <c r="E51" s="195"/>
      <c r="F51" s="157">
        <v>1000</v>
      </c>
      <c r="G51" s="157">
        <v>1000</v>
      </c>
      <c r="H51" s="124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490</v>
      </c>
      <c r="B52" s="200"/>
      <c r="C52" s="195" t="s">
        <v>3063</v>
      </c>
      <c r="D52" s="217" t="s">
        <v>2039</v>
      </c>
      <c r="E52" s="195"/>
      <c r="F52" s="157">
        <v>1000</v>
      </c>
      <c r="G52" s="157">
        <v>1000</v>
      </c>
      <c r="H52" s="124"/>
      <c r="I52" s="125"/>
      <c r="J52" s="125"/>
      <c r="K52" s="125"/>
      <c r="L52" s="125"/>
      <c r="M52" s="125"/>
      <c r="N52" s="125"/>
      <c r="O52" s="162"/>
    </row>
    <row r="53" spans="1:15" ht="15" customHeight="1" x14ac:dyDescent="0.2">
      <c r="A53" s="199">
        <v>500</v>
      </c>
      <c r="B53" s="200"/>
      <c r="C53" s="195" t="s">
        <v>3063</v>
      </c>
      <c r="D53" s="217" t="s">
        <v>2040</v>
      </c>
      <c r="E53" s="195"/>
      <c r="F53" s="157">
        <v>1000</v>
      </c>
      <c r="G53" s="157">
        <v>1000</v>
      </c>
      <c r="H53" s="124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648</v>
      </c>
      <c r="B54" s="200"/>
      <c r="C54" s="195" t="s">
        <v>3063</v>
      </c>
      <c r="D54" s="217" t="s">
        <v>2041</v>
      </c>
      <c r="E54" s="195"/>
      <c r="F54" s="157">
        <v>1000</v>
      </c>
      <c r="G54" s="157">
        <v>1000</v>
      </c>
      <c r="H54" s="124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510</v>
      </c>
      <c r="B55" s="200"/>
      <c r="C55" s="195" t="s">
        <v>3063</v>
      </c>
      <c r="D55" s="217" t="s">
        <v>2042</v>
      </c>
      <c r="E55" s="195"/>
      <c r="F55" s="157">
        <v>1000</v>
      </c>
      <c r="G55" s="157">
        <v>1000</v>
      </c>
      <c r="H55" s="124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8" t="s">
        <v>3108</v>
      </c>
      <c r="B56" s="203"/>
      <c r="C56" s="42" t="s">
        <v>3062</v>
      </c>
      <c r="D56" s="41" t="s">
        <v>513</v>
      </c>
      <c r="E56" s="41"/>
      <c r="F56" s="423" t="s">
        <v>56</v>
      </c>
      <c r="G56" s="41"/>
      <c r="I56" s="41"/>
      <c r="J56" s="41"/>
    </row>
    <row r="57" spans="1:15" ht="15" customHeight="1" x14ac:dyDescent="0.2">
      <c r="A57" s="199">
        <v>540</v>
      </c>
      <c r="B57" s="200"/>
      <c r="C57" s="195" t="s">
        <v>3063</v>
      </c>
      <c r="D57" s="217" t="s">
        <v>3299</v>
      </c>
      <c r="E57" s="195"/>
      <c r="F57" s="157">
        <v>1</v>
      </c>
      <c r="G57" s="125"/>
      <c r="H57" s="125"/>
      <c r="I57" s="125"/>
      <c r="J57" s="125"/>
      <c r="K57" s="125"/>
      <c r="L57" s="125"/>
      <c r="M57" s="125"/>
      <c r="N57" s="125"/>
      <c r="O57" s="162"/>
    </row>
    <row r="58" spans="1:15" ht="36.75" customHeight="1" x14ac:dyDescent="0.2">
      <c r="A58" s="198" t="s">
        <v>3109</v>
      </c>
      <c r="B58" s="203"/>
      <c r="C58" s="42" t="s">
        <v>3062</v>
      </c>
      <c r="D58" s="42" t="s">
        <v>513</v>
      </c>
      <c r="E58" s="195"/>
      <c r="F58" s="154" t="s">
        <v>53</v>
      </c>
      <c r="G58" s="154" t="s">
        <v>627</v>
      </c>
      <c r="H58" s="154" t="s">
        <v>462</v>
      </c>
      <c r="I58" s="154" t="s">
        <v>510</v>
      </c>
      <c r="J58" s="125"/>
      <c r="K58" s="125"/>
      <c r="L58" s="125"/>
      <c r="M58" s="125"/>
      <c r="N58" s="125"/>
      <c r="O58" s="162"/>
    </row>
    <row r="59" spans="1:15" ht="15" customHeight="1" x14ac:dyDescent="0.2">
      <c r="A59" s="199">
        <v>560</v>
      </c>
      <c r="B59" s="200"/>
      <c r="C59" s="195" t="s">
        <v>3063</v>
      </c>
      <c r="D59" s="201" t="s">
        <v>557</v>
      </c>
      <c r="E59" s="195"/>
      <c r="F59" s="175">
        <v>10</v>
      </c>
      <c r="G59" s="176">
        <v>10</v>
      </c>
      <c r="H59" s="176">
        <v>10</v>
      </c>
      <c r="I59" s="176">
        <v>10</v>
      </c>
      <c r="J59" s="125"/>
      <c r="K59" s="125"/>
      <c r="L59" s="125"/>
      <c r="M59" s="125"/>
      <c r="N59" s="125"/>
      <c r="O59" s="162"/>
    </row>
    <row r="60" spans="1:15" ht="24" customHeight="1" x14ac:dyDescent="0.2">
      <c r="A60" s="198" t="s">
        <v>3110</v>
      </c>
      <c r="B60" s="203"/>
      <c r="C60" s="42" t="s">
        <v>3062</v>
      </c>
      <c r="D60" s="42" t="s">
        <v>513</v>
      </c>
      <c r="E60" s="195"/>
      <c r="F60" s="169" t="s">
        <v>683</v>
      </c>
      <c r="G60" s="154" t="s">
        <v>516</v>
      </c>
      <c r="H60" s="154" t="s">
        <v>517</v>
      </c>
      <c r="I60" s="154" t="s">
        <v>518</v>
      </c>
      <c r="J60" s="154" t="s">
        <v>519</v>
      </c>
      <c r="K60" s="154" t="s">
        <v>684</v>
      </c>
      <c r="L60" s="154" t="s">
        <v>674</v>
      </c>
      <c r="M60" s="125"/>
      <c r="N60" s="125"/>
      <c r="O60" s="162"/>
    </row>
    <row r="61" spans="1:15" ht="15" customHeight="1" x14ac:dyDescent="0.2">
      <c r="A61" s="199">
        <v>570</v>
      </c>
      <c r="B61" s="200"/>
      <c r="C61" s="195" t="s">
        <v>3063</v>
      </c>
      <c r="D61" s="201" t="s">
        <v>686</v>
      </c>
      <c r="E61" s="195"/>
      <c r="F61" s="157">
        <v>1</v>
      </c>
      <c r="G61" s="157">
        <v>1</v>
      </c>
      <c r="H61" s="157">
        <v>1</v>
      </c>
      <c r="I61" s="157">
        <v>1</v>
      </c>
      <c r="J61" s="157">
        <v>1</v>
      </c>
      <c r="K61" s="157">
        <v>1</v>
      </c>
      <c r="L61" s="157">
        <v>1</v>
      </c>
      <c r="M61" s="125"/>
      <c r="N61" s="125"/>
      <c r="O61" s="162"/>
    </row>
    <row r="62" spans="1:15" ht="15" customHeight="1" x14ac:dyDescent="0.2">
      <c r="A62" s="198" t="s">
        <v>3111</v>
      </c>
      <c r="B62" s="203"/>
      <c r="C62" s="42" t="s">
        <v>3062</v>
      </c>
      <c r="D62" s="41" t="s">
        <v>513</v>
      </c>
      <c r="E62" s="41"/>
      <c r="F62" s="423" t="s">
        <v>56</v>
      </c>
      <c r="G62" s="41"/>
      <c r="I62" s="41"/>
      <c r="J62" s="41"/>
    </row>
    <row r="63" spans="1:15" ht="15" customHeight="1" x14ac:dyDescent="0.2">
      <c r="A63" s="199">
        <v>600</v>
      </c>
      <c r="B63" s="200"/>
      <c r="C63" s="195" t="s">
        <v>3063</v>
      </c>
      <c r="D63" s="201" t="s">
        <v>1689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28.9" customHeight="1" x14ac:dyDescent="0.2">
      <c r="A64" s="199">
        <v>630</v>
      </c>
      <c r="B64" s="200"/>
      <c r="C64" s="195" t="s">
        <v>3063</v>
      </c>
      <c r="D64" s="220" t="s">
        <v>1774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42"/>
      <c r="E65" s="195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8" t="s">
        <v>3112</v>
      </c>
      <c r="B66" s="203"/>
      <c r="C66" s="42" t="s">
        <v>3062</v>
      </c>
      <c r="D66" s="218" t="s">
        <v>410</v>
      </c>
      <c r="E66" s="195"/>
      <c r="F66" s="423" t="s">
        <v>56</v>
      </c>
      <c r="G66" s="46"/>
      <c r="H66" s="46"/>
      <c r="I66" s="46"/>
      <c r="J66" s="46"/>
      <c r="K66" s="46"/>
      <c r="L66" s="46"/>
      <c r="M66" s="46"/>
      <c r="N66" s="46"/>
      <c r="O66" s="46"/>
    </row>
    <row r="67" spans="1:15" ht="15" customHeight="1" x14ac:dyDescent="0.2">
      <c r="A67" s="199">
        <v>640</v>
      </c>
      <c r="B67" s="200"/>
      <c r="C67" s="195" t="s">
        <v>3063</v>
      </c>
      <c r="D67" s="217" t="s">
        <v>483</v>
      </c>
      <c r="E67" s="195"/>
      <c r="F67" s="157">
        <v>10</v>
      </c>
      <c r="G67" s="122"/>
      <c r="H67" s="122"/>
      <c r="I67" s="122"/>
      <c r="J67" s="122"/>
      <c r="K67" s="122"/>
      <c r="L67" s="122"/>
      <c r="M67" s="122"/>
      <c r="N67" s="122"/>
      <c r="O67" s="161"/>
    </row>
    <row r="68" spans="1:15" ht="15" customHeight="1" x14ac:dyDescent="0.2">
      <c r="A68" s="199">
        <v>660</v>
      </c>
      <c r="B68" s="200"/>
      <c r="C68" s="195" t="s">
        <v>3063</v>
      </c>
      <c r="D68" s="217" t="s">
        <v>690</v>
      </c>
      <c r="E68" s="195"/>
      <c r="F68" s="157">
        <v>1</v>
      </c>
      <c r="G68" s="125"/>
      <c r="H68" s="125"/>
      <c r="I68" s="125"/>
      <c r="J68" s="125"/>
      <c r="K68" s="125"/>
      <c r="L68" s="125"/>
      <c r="M68" s="125"/>
      <c r="N68" s="125"/>
      <c r="O68" s="162"/>
    </row>
    <row r="69" spans="1:15" ht="15" customHeight="1" x14ac:dyDescent="0.2">
      <c r="A69" s="199">
        <v>670</v>
      </c>
      <c r="B69" s="200"/>
      <c r="C69" s="195" t="s">
        <v>3063</v>
      </c>
      <c r="D69" s="217" t="s">
        <v>536</v>
      </c>
      <c r="E69" s="195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15" customHeight="1" x14ac:dyDescent="0.2">
      <c r="A70" s="199">
        <v>680</v>
      </c>
      <c r="B70" s="200"/>
      <c r="C70" s="195" t="s">
        <v>3063</v>
      </c>
      <c r="D70" s="217" t="s">
        <v>537</v>
      </c>
      <c r="E70" s="195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6" customHeight="1" x14ac:dyDescent="0.2">
      <c r="A71" s="199"/>
      <c r="B71" s="200"/>
      <c r="C71" s="195" t="s">
        <v>3063</v>
      </c>
      <c r="D71" s="459" t="s">
        <v>574</v>
      </c>
      <c r="E71" s="460"/>
      <c r="F71" s="167"/>
      <c r="G71" s="128"/>
      <c r="H71" s="128"/>
      <c r="I71" s="128"/>
      <c r="J71" s="128"/>
      <c r="K71" s="128"/>
      <c r="L71" s="128"/>
      <c r="M71" s="128"/>
      <c r="N71" s="128"/>
      <c r="O71" s="163"/>
    </row>
    <row r="72" spans="1:15" ht="30" customHeight="1" x14ac:dyDescent="0.25">
      <c r="A72" s="198" t="s">
        <v>3113</v>
      </c>
      <c r="B72" s="203"/>
      <c r="C72" s="42" t="s">
        <v>3062</v>
      </c>
      <c r="D72" s="290" t="s">
        <v>491</v>
      </c>
      <c r="E72" s="188"/>
      <c r="F72" s="423" t="s">
        <v>56</v>
      </c>
    </row>
    <row r="73" spans="1:15" ht="12.75" customHeight="1" x14ac:dyDescent="0.2">
      <c r="A73" s="199" t="s">
        <v>1961</v>
      </c>
      <c r="B73" s="200"/>
      <c r="C73" s="187" t="s">
        <v>3063</v>
      </c>
      <c r="D73" s="201" t="s">
        <v>1964</v>
      </c>
      <c r="E73" s="188"/>
      <c r="F73" s="157">
        <v>1</v>
      </c>
    </row>
    <row r="74" spans="1:15" ht="12.75" customHeight="1" x14ac:dyDescent="0.2">
      <c r="A74" s="42"/>
      <c r="B74" s="42"/>
      <c r="C74" s="42"/>
      <c r="D74" s="42"/>
      <c r="E74" s="42"/>
      <c r="F74" s="42"/>
      <c r="G74" s="42"/>
      <c r="H74" s="42"/>
      <c r="K74" s="42"/>
      <c r="L74" s="42"/>
      <c r="M74" s="42"/>
    </row>
    <row r="75" spans="1:15" ht="42.75" customHeight="1" x14ac:dyDescent="0.2">
      <c r="A75" s="417" t="s">
        <v>3319</v>
      </c>
      <c r="B75" s="195"/>
      <c r="C75" s="195" t="s">
        <v>3062</v>
      </c>
      <c r="D75" s="218" t="s">
        <v>484</v>
      </c>
      <c r="E75" s="195"/>
      <c r="F75" s="165" t="s">
        <v>627</v>
      </c>
      <c r="G75" s="165" t="s">
        <v>462</v>
      </c>
      <c r="H75" s="165" t="s">
        <v>510</v>
      </c>
      <c r="I75" s="125"/>
      <c r="J75" s="125"/>
      <c r="K75" s="125"/>
      <c r="L75" s="125"/>
      <c r="M75" s="125"/>
      <c r="N75" s="125"/>
      <c r="O75" s="162"/>
    </row>
    <row r="76" spans="1:15" ht="15.75" customHeight="1" x14ac:dyDescent="0.2">
      <c r="A76" s="299">
        <v>690</v>
      </c>
      <c r="B76" s="200"/>
      <c r="C76" s="183" t="s">
        <v>3063</v>
      </c>
      <c r="D76" s="351" t="s">
        <v>3303</v>
      </c>
      <c r="E76" s="195"/>
      <c r="F76" s="363">
        <v>10</v>
      </c>
      <c r="G76" s="363">
        <v>10</v>
      </c>
      <c r="H76" s="363">
        <v>10</v>
      </c>
      <c r="I76" s="125"/>
      <c r="J76" s="125"/>
      <c r="K76" s="125"/>
      <c r="L76" s="125"/>
      <c r="M76" s="125"/>
      <c r="N76" s="125"/>
      <c r="O76" s="162"/>
    </row>
    <row r="77" spans="1:15" ht="15.75" customHeight="1" x14ac:dyDescent="0.2">
      <c r="A77" s="299" t="s">
        <v>3300</v>
      </c>
      <c r="B77" s="200"/>
      <c r="C77" s="183" t="s">
        <v>3063</v>
      </c>
      <c r="D77" s="351" t="s">
        <v>3304</v>
      </c>
      <c r="E77" s="195"/>
      <c r="F77" s="363">
        <v>10</v>
      </c>
      <c r="G77" s="363">
        <v>10</v>
      </c>
      <c r="H77" s="363">
        <v>10</v>
      </c>
      <c r="I77" s="125"/>
      <c r="J77" s="125"/>
      <c r="K77" s="125"/>
      <c r="L77" s="125"/>
      <c r="M77" s="125"/>
      <c r="N77" s="125"/>
      <c r="O77" s="162"/>
    </row>
    <row r="78" spans="1:15" ht="31.5" customHeight="1" x14ac:dyDescent="0.2">
      <c r="A78" s="299" t="s">
        <v>3301</v>
      </c>
      <c r="B78" s="200"/>
      <c r="C78" s="183" t="s">
        <v>3063</v>
      </c>
      <c r="D78" s="394" t="s">
        <v>3305</v>
      </c>
      <c r="E78" s="195"/>
      <c r="F78" s="363">
        <v>10</v>
      </c>
      <c r="G78" s="363">
        <v>10</v>
      </c>
      <c r="H78" s="363">
        <v>10</v>
      </c>
      <c r="I78" s="125"/>
      <c r="J78" s="125"/>
      <c r="K78" s="125"/>
      <c r="L78" s="125"/>
      <c r="M78" s="125"/>
      <c r="N78" s="125"/>
      <c r="O78" s="162"/>
    </row>
    <row r="79" spans="1:15" ht="15.75" customHeight="1" x14ac:dyDescent="0.2">
      <c r="A79" s="299" t="s">
        <v>3302</v>
      </c>
      <c r="B79" s="200"/>
      <c r="C79" s="183" t="s">
        <v>3063</v>
      </c>
      <c r="D79" s="351" t="s">
        <v>3306</v>
      </c>
      <c r="E79" s="195"/>
      <c r="F79" s="363">
        <v>10</v>
      </c>
      <c r="G79" s="363">
        <v>10</v>
      </c>
      <c r="H79" s="363">
        <v>10</v>
      </c>
      <c r="I79" s="125"/>
      <c r="J79" s="125"/>
      <c r="K79" s="125"/>
      <c r="L79" s="125"/>
      <c r="M79" s="125"/>
      <c r="N79" s="125"/>
      <c r="O79" s="162"/>
    </row>
    <row r="80" spans="1:15" ht="12.75" customHeight="1" x14ac:dyDescent="0.2">
      <c r="A80" s="42"/>
      <c r="B80" s="42"/>
      <c r="C80" s="187"/>
      <c r="D80" s="187"/>
      <c r="E80" s="188"/>
    </row>
    <row r="81" spans="1:15" ht="18.75" customHeight="1" x14ac:dyDescent="0.2">
      <c r="A81" s="42"/>
      <c r="B81" s="42"/>
      <c r="C81" s="187"/>
      <c r="D81" s="219" t="s">
        <v>411</v>
      </c>
      <c r="E81" s="188"/>
    </row>
    <row r="82" spans="1:15" ht="45.75" customHeight="1" x14ac:dyDescent="0.2">
      <c r="A82" s="198" t="s">
        <v>3114</v>
      </c>
      <c r="B82" s="203"/>
      <c r="C82" s="42" t="s">
        <v>3062</v>
      </c>
      <c r="D82" s="198" t="s">
        <v>486</v>
      </c>
      <c r="E82" s="188"/>
      <c r="F82" s="147" t="s">
        <v>1769</v>
      </c>
      <c r="G82" s="147" t="s">
        <v>408</v>
      </c>
      <c r="H82" s="147" t="s">
        <v>491</v>
      </c>
      <c r="I82" s="147" t="s">
        <v>492</v>
      </c>
      <c r="J82" s="147" t="s">
        <v>410</v>
      </c>
      <c r="K82" s="147" t="s">
        <v>652</v>
      </c>
      <c r="L82" s="126"/>
      <c r="M82" s="122"/>
      <c r="N82" s="122"/>
      <c r="O82" s="161"/>
    </row>
    <row r="83" spans="1:15" ht="15.6" customHeight="1" x14ac:dyDescent="0.2">
      <c r="A83" s="199">
        <v>710</v>
      </c>
      <c r="B83" s="200"/>
      <c r="C83" s="187" t="s">
        <v>3063</v>
      </c>
      <c r="D83" s="201" t="s">
        <v>1770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57">
        <v>1</v>
      </c>
      <c r="K83" s="157">
        <v>1</v>
      </c>
      <c r="L83" s="125"/>
      <c r="M83" s="125"/>
      <c r="N83" s="125"/>
      <c r="O83" s="162"/>
    </row>
    <row r="84" spans="1:15" ht="15.6" customHeight="1" x14ac:dyDescent="0.2">
      <c r="A84" s="198" t="s">
        <v>3115</v>
      </c>
      <c r="B84" s="203"/>
      <c r="C84" s="42" t="s">
        <v>3062</v>
      </c>
      <c r="D84" s="41" t="s">
        <v>486</v>
      </c>
      <c r="E84" s="41"/>
      <c r="F84" s="423" t="s">
        <v>56</v>
      </c>
      <c r="G84" s="41"/>
      <c r="I84" s="41"/>
      <c r="J84" s="41"/>
    </row>
    <row r="85" spans="1:15" ht="37.5" customHeight="1" x14ac:dyDescent="0.2">
      <c r="A85" s="199">
        <v>720</v>
      </c>
      <c r="B85" s="200"/>
      <c r="C85" s="187" t="s">
        <v>3063</v>
      </c>
      <c r="D85" s="220" t="s">
        <v>1651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9.25" customHeight="1" x14ac:dyDescent="0.2">
      <c r="A86" s="199">
        <v>730</v>
      </c>
      <c r="B86" s="200"/>
      <c r="C86" s="187" t="s">
        <v>3063</v>
      </c>
      <c r="D86" s="220" t="s">
        <v>1652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1812</v>
      </c>
      <c r="B87" s="200"/>
      <c r="C87" s="187" t="s">
        <v>3063</v>
      </c>
      <c r="D87" s="220" t="s">
        <v>1771</v>
      </c>
      <c r="E87" s="188"/>
      <c r="F87" s="157">
        <v>1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9" t="s">
        <v>1773</v>
      </c>
      <c r="B88" s="200"/>
      <c r="C88" s="187" t="s">
        <v>3063</v>
      </c>
      <c r="D88" s="220" t="s">
        <v>1772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299" t="s">
        <v>3307</v>
      </c>
      <c r="B89" s="200"/>
      <c r="C89" s="183" t="s">
        <v>3063</v>
      </c>
      <c r="D89" s="394" t="s">
        <v>3308</v>
      </c>
      <c r="E89" s="184"/>
      <c r="F89" s="446">
        <v>10</v>
      </c>
      <c r="G89" s="125"/>
      <c r="H89" s="125"/>
      <c r="I89" s="125"/>
      <c r="J89" s="125"/>
      <c r="K89" s="125"/>
      <c r="L89" s="125"/>
      <c r="M89" s="125"/>
      <c r="N89" s="125"/>
      <c r="O89" s="162"/>
    </row>
    <row r="90" spans="1:15" ht="29.25" customHeight="1" x14ac:dyDescent="0.2">
      <c r="A90" s="199" t="s">
        <v>780</v>
      </c>
      <c r="B90" s="200"/>
      <c r="C90" s="187" t="s">
        <v>3063</v>
      </c>
      <c r="D90" s="220" t="s">
        <v>1653</v>
      </c>
      <c r="E90" s="188"/>
      <c r="F90" s="157">
        <v>1</v>
      </c>
      <c r="G90" s="125"/>
      <c r="H90" s="125"/>
      <c r="I90" s="125"/>
      <c r="J90" s="125"/>
      <c r="K90" s="125"/>
      <c r="L90" s="125"/>
      <c r="M90" s="125"/>
      <c r="N90" s="125"/>
      <c r="O90" s="162"/>
    </row>
    <row r="91" spans="1:15" ht="29.25" customHeight="1" x14ac:dyDescent="0.2">
      <c r="A91" s="199" t="s">
        <v>1965</v>
      </c>
      <c r="B91" s="200"/>
      <c r="C91" s="187" t="s">
        <v>3063</v>
      </c>
      <c r="D91" s="284" t="s">
        <v>1966</v>
      </c>
      <c r="E91" s="188"/>
      <c r="F91" s="157">
        <v>1</v>
      </c>
      <c r="G91" s="127"/>
      <c r="H91" s="128"/>
      <c r="I91" s="128"/>
      <c r="J91" s="128"/>
      <c r="K91" s="128"/>
      <c r="L91" s="128"/>
      <c r="M91" s="128"/>
      <c r="N91" s="128"/>
      <c r="O91" s="163"/>
    </row>
    <row r="92" spans="1:15" ht="18.75" customHeight="1" x14ac:dyDescent="0.2">
      <c r="A92" s="198" t="s">
        <v>3116</v>
      </c>
      <c r="B92" s="203"/>
      <c r="C92" s="42" t="s">
        <v>3062</v>
      </c>
      <c r="D92" s="198" t="s">
        <v>413</v>
      </c>
      <c r="E92" s="188"/>
      <c r="F92" s="423" t="s">
        <v>56</v>
      </c>
    </row>
    <row r="93" spans="1:15" ht="18.75" customHeight="1" x14ac:dyDescent="0.2">
      <c r="A93" s="199" t="s">
        <v>1974</v>
      </c>
      <c r="B93" s="200"/>
      <c r="C93" s="187" t="s">
        <v>3063</v>
      </c>
      <c r="D93" s="201" t="s">
        <v>1972</v>
      </c>
      <c r="E93" s="188"/>
      <c r="F93" s="291">
        <v>10</v>
      </c>
      <c r="G93" s="126"/>
      <c r="H93" s="122"/>
      <c r="I93" s="122"/>
      <c r="J93" s="122"/>
      <c r="K93" s="122"/>
      <c r="L93" s="122"/>
      <c r="M93" s="122"/>
      <c r="N93" s="122"/>
      <c r="O93" s="161"/>
    </row>
    <row r="94" spans="1:15" ht="30.75" customHeight="1" x14ac:dyDescent="0.2">
      <c r="A94" s="199" t="s">
        <v>1975</v>
      </c>
      <c r="B94" s="200"/>
      <c r="C94" s="187" t="s">
        <v>3063</v>
      </c>
      <c r="D94" s="220" t="s">
        <v>1973</v>
      </c>
      <c r="E94" s="188"/>
      <c r="F94" s="291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1815</v>
      </c>
      <c r="B95" s="200"/>
      <c r="C95" s="187" t="s">
        <v>3063</v>
      </c>
      <c r="D95" s="220" t="s">
        <v>2022</v>
      </c>
      <c r="E95" s="188"/>
      <c r="F95" s="291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199" t="s">
        <v>2026</v>
      </c>
      <c r="B96" s="200"/>
      <c r="C96" s="187" t="s">
        <v>3063</v>
      </c>
      <c r="D96" s="220" t="s">
        <v>2025</v>
      </c>
      <c r="E96" s="188"/>
      <c r="F96" s="291">
        <v>10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62.25" customHeight="1" x14ac:dyDescent="0.2">
      <c r="A97" s="198" t="s">
        <v>3117</v>
      </c>
      <c r="B97" s="203"/>
      <c r="C97" s="42" t="s">
        <v>3062</v>
      </c>
      <c r="D97" s="421" t="s">
        <v>413</v>
      </c>
      <c r="E97" s="188"/>
      <c r="F97" s="165" t="s">
        <v>1988</v>
      </c>
      <c r="G97" s="165" t="s">
        <v>1986</v>
      </c>
      <c r="H97" s="165" t="s">
        <v>1985</v>
      </c>
      <c r="I97" s="166" t="s">
        <v>1987</v>
      </c>
      <c r="J97" s="125"/>
      <c r="K97" s="125"/>
      <c r="L97" s="125"/>
      <c r="M97" s="125"/>
      <c r="N97" s="125"/>
      <c r="O97" s="162"/>
    </row>
    <row r="98" spans="1:15" ht="15.75" customHeight="1" x14ac:dyDescent="0.2">
      <c r="A98" s="199" t="s">
        <v>1976</v>
      </c>
      <c r="B98" s="200"/>
      <c r="C98" s="187" t="s">
        <v>3063</v>
      </c>
      <c r="D98" s="220" t="s">
        <v>1977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52.5" customHeight="1" x14ac:dyDescent="0.2">
      <c r="A99" s="198" t="s">
        <v>3118</v>
      </c>
      <c r="B99" s="203"/>
      <c r="C99" s="42" t="s">
        <v>3062</v>
      </c>
      <c r="D99" s="421" t="s">
        <v>413</v>
      </c>
      <c r="E99" s="188"/>
      <c r="F99" s="165" t="s">
        <v>2001</v>
      </c>
      <c r="G99" s="165" t="s">
        <v>1996</v>
      </c>
      <c r="H99" s="165" t="s">
        <v>542</v>
      </c>
      <c r="I99" s="166" t="s">
        <v>1997</v>
      </c>
      <c r="J99" s="166" t="s">
        <v>1998</v>
      </c>
      <c r="K99" s="166" t="s">
        <v>1999</v>
      </c>
      <c r="L99" s="166" t="s">
        <v>543</v>
      </c>
      <c r="M99" s="166" t="s">
        <v>544</v>
      </c>
      <c r="N99" s="166" t="s">
        <v>2000</v>
      </c>
      <c r="O99" s="166" t="s">
        <v>530</v>
      </c>
    </row>
    <row r="100" spans="1:15" ht="15.75" customHeight="1" x14ac:dyDescent="0.2">
      <c r="A100" s="199" t="s">
        <v>1978</v>
      </c>
      <c r="B100" s="200"/>
      <c r="C100" s="187" t="s">
        <v>3063</v>
      </c>
      <c r="D100" s="220" t="s">
        <v>1979</v>
      </c>
      <c r="E100" s="188"/>
      <c r="F100" s="157">
        <v>1</v>
      </c>
      <c r="G100" s="157">
        <v>1</v>
      </c>
      <c r="H100" s="157">
        <v>1</v>
      </c>
      <c r="I100" s="157">
        <v>1</v>
      </c>
      <c r="J100" s="157">
        <v>1</v>
      </c>
      <c r="K100" s="157">
        <v>1</v>
      </c>
      <c r="L100" s="157">
        <v>1</v>
      </c>
      <c r="M100" s="157">
        <v>1</v>
      </c>
      <c r="N100" s="157">
        <v>1</v>
      </c>
      <c r="O100" s="157">
        <v>1</v>
      </c>
    </row>
    <row r="101" spans="1:15" ht="24.75" customHeight="1" x14ac:dyDescent="0.2">
      <c r="A101" s="198" t="s">
        <v>3119</v>
      </c>
      <c r="B101" s="203"/>
      <c r="C101" s="42" t="s">
        <v>3062</v>
      </c>
      <c r="D101" s="421" t="s">
        <v>413</v>
      </c>
      <c r="E101" s="188"/>
      <c r="F101" s="169" t="s">
        <v>134</v>
      </c>
      <c r="G101" s="154" t="s">
        <v>526</v>
      </c>
      <c r="H101" s="154" t="s">
        <v>527</v>
      </c>
      <c r="I101" s="154" t="s">
        <v>528</v>
      </c>
      <c r="J101" s="154" t="s">
        <v>529</v>
      </c>
      <c r="K101" s="154" t="s">
        <v>530</v>
      </c>
      <c r="L101" s="125"/>
      <c r="M101" s="125"/>
      <c r="N101" s="125"/>
      <c r="O101" s="162"/>
    </row>
    <row r="102" spans="1:15" ht="26.25" customHeight="1" x14ac:dyDescent="0.2">
      <c r="A102" s="199" t="s">
        <v>688</v>
      </c>
      <c r="B102" s="200"/>
      <c r="C102" s="187" t="s">
        <v>3063</v>
      </c>
      <c r="D102" s="220" t="s">
        <v>758</v>
      </c>
      <c r="E102" s="188"/>
      <c r="F102" s="157">
        <v>1</v>
      </c>
      <c r="G102" s="157">
        <v>1</v>
      </c>
      <c r="H102" s="157">
        <v>1</v>
      </c>
      <c r="I102" s="157">
        <v>1</v>
      </c>
      <c r="J102" s="157">
        <v>1</v>
      </c>
      <c r="K102" s="157">
        <v>1</v>
      </c>
      <c r="L102" s="125"/>
      <c r="M102" s="125"/>
      <c r="N102" s="125"/>
      <c r="O102" s="162"/>
    </row>
    <row r="103" spans="1:15" ht="38.25" customHeight="1" x14ac:dyDescent="0.2">
      <c r="A103" s="198" t="s">
        <v>3120</v>
      </c>
      <c r="B103" s="203"/>
      <c r="C103" s="42" t="s">
        <v>3062</v>
      </c>
      <c r="D103" s="421" t="s">
        <v>413</v>
      </c>
      <c r="E103" s="188"/>
      <c r="F103" s="169" t="s">
        <v>531</v>
      </c>
      <c r="G103" s="154" t="s">
        <v>532</v>
      </c>
      <c r="H103" s="154" t="s">
        <v>533</v>
      </c>
      <c r="I103" s="154" t="s">
        <v>534</v>
      </c>
      <c r="J103" s="154" t="s">
        <v>535</v>
      </c>
      <c r="K103" s="154" t="s">
        <v>530</v>
      </c>
      <c r="L103" s="125"/>
      <c r="M103" s="125"/>
      <c r="N103" s="125"/>
      <c r="O103" s="162"/>
    </row>
    <row r="104" spans="1:15" ht="15" customHeight="1" x14ac:dyDescent="0.2">
      <c r="A104" s="199" t="s">
        <v>689</v>
      </c>
      <c r="B104" s="200"/>
      <c r="C104" s="187" t="s">
        <v>3063</v>
      </c>
      <c r="D104" s="201" t="s">
        <v>759</v>
      </c>
      <c r="E104" s="188"/>
      <c r="F104" s="157">
        <v>1</v>
      </c>
      <c r="G104" s="157">
        <v>1</v>
      </c>
      <c r="H104" s="157">
        <v>1</v>
      </c>
      <c r="I104" s="157">
        <v>1</v>
      </c>
      <c r="J104" s="157">
        <v>1</v>
      </c>
      <c r="K104" s="157">
        <v>1</v>
      </c>
      <c r="L104" s="125"/>
      <c r="M104" s="125"/>
      <c r="N104" s="125"/>
      <c r="O104" s="162"/>
    </row>
    <row r="105" spans="1:15" ht="15" customHeight="1" x14ac:dyDescent="0.2">
      <c r="A105" s="198" t="s">
        <v>3121</v>
      </c>
      <c r="B105" s="203"/>
      <c r="C105" s="42" t="s">
        <v>3062</v>
      </c>
      <c r="D105" s="421" t="s">
        <v>413</v>
      </c>
      <c r="E105" s="188"/>
      <c r="F105" s="154" t="s">
        <v>785</v>
      </c>
      <c r="G105" s="154" t="s">
        <v>784</v>
      </c>
      <c r="H105" s="125"/>
      <c r="I105" s="125"/>
      <c r="J105" s="125"/>
      <c r="K105" s="125"/>
      <c r="L105" s="125"/>
      <c r="M105" s="125"/>
      <c r="N105" s="125"/>
      <c r="O105" s="162"/>
    </row>
    <row r="106" spans="1:15" ht="29.25" customHeight="1" x14ac:dyDescent="0.2">
      <c r="A106" s="199">
        <v>820</v>
      </c>
      <c r="B106" s="200"/>
      <c r="C106" s="187" t="s">
        <v>3063</v>
      </c>
      <c r="D106" s="220" t="s">
        <v>2016</v>
      </c>
      <c r="E106" s="188"/>
      <c r="F106" s="157">
        <v>1</v>
      </c>
      <c r="G106" s="157">
        <v>1</v>
      </c>
      <c r="H106" s="125"/>
      <c r="I106" s="125"/>
      <c r="J106" s="125"/>
      <c r="K106" s="125"/>
      <c r="L106" s="125"/>
      <c r="M106" s="125"/>
      <c r="N106" s="125"/>
      <c r="O106" s="162"/>
    </row>
    <row r="107" spans="1:15" ht="29.25" customHeight="1" x14ac:dyDescent="0.2">
      <c r="A107" s="198" t="s">
        <v>3122</v>
      </c>
      <c r="B107" s="203"/>
      <c r="C107" s="42" t="s">
        <v>3062</v>
      </c>
      <c r="D107" s="421" t="s">
        <v>413</v>
      </c>
      <c r="E107" s="41"/>
      <c r="F107" s="423" t="s">
        <v>56</v>
      </c>
      <c r="G107" s="41"/>
      <c r="I107" s="41"/>
      <c r="J107" s="41"/>
    </row>
    <row r="108" spans="1:15" ht="15" customHeight="1" x14ac:dyDescent="0.2">
      <c r="A108" s="199" t="s">
        <v>663</v>
      </c>
      <c r="B108" s="200"/>
      <c r="C108" s="187" t="s">
        <v>3063</v>
      </c>
      <c r="D108" s="201" t="s">
        <v>664</v>
      </c>
      <c r="E108" s="188"/>
      <c r="F108" s="157">
        <v>1</v>
      </c>
      <c r="G108" s="124"/>
      <c r="H108" s="125"/>
      <c r="I108" s="125"/>
      <c r="J108" s="125"/>
      <c r="K108" s="125"/>
      <c r="L108" s="125"/>
      <c r="M108" s="125"/>
      <c r="N108" s="125"/>
      <c r="O108" s="162"/>
    </row>
    <row r="109" spans="1:15" ht="15" customHeight="1" x14ac:dyDescent="0.2">
      <c r="A109" s="199" t="s">
        <v>691</v>
      </c>
      <c r="B109" s="200"/>
      <c r="C109" s="187" t="s">
        <v>3063</v>
      </c>
      <c r="D109" s="201" t="s">
        <v>1655</v>
      </c>
      <c r="E109" s="188"/>
      <c r="F109" s="157">
        <v>1</v>
      </c>
      <c r="G109" s="124"/>
      <c r="H109" s="125"/>
      <c r="I109" s="125"/>
      <c r="J109" s="125"/>
      <c r="K109" s="125"/>
      <c r="L109" s="125"/>
      <c r="M109" s="125"/>
      <c r="N109" s="125"/>
      <c r="O109" s="162"/>
    </row>
    <row r="110" spans="1:15" ht="24" customHeight="1" x14ac:dyDescent="0.2">
      <c r="A110" s="198" t="s">
        <v>3123</v>
      </c>
      <c r="B110" s="203"/>
      <c r="C110" s="42" t="s">
        <v>3062</v>
      </c>
      <c r="D110" s="421" t="s">
        <v>413</v>
      </c>
      <c r="E110" s="188"/>
      <c r="F110" s="154" t="s">
        <v>1656</v>
      </c>
      <c r="G110" s="154" t="s">
        <v>1657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199">
        <v>860</v>
      </c>
      <c r="B111" s="200"/>
      <c r="C111" s="187" t="s">
        <v>3063</v>
      </c>
      <c r="D111" s="201" t="s">
        <v>666</v>
      </c>
      <c r="E111" s="188"/>
      <c r="F111" s="157">
        <v>1</v>
      </c>
      <c r="G111" s="157">
        <v>1</v>
      </c>
      <c r="H111" s="125"/>
      <c r="I111" s="125"/>
      <c r="J111" s="125"/>
      <c r="K111" s="125"/>
      <c r="L111" s="125"/>
      <c r="M111" s="125"/>
      <c r="N111" s="125"/>
      <c r="O111" s="162"/>
    </row>
    <row r="112" spans="1:15" ht="36" customHeight="1" x14ac:dyDescent="0.2">
      <c r="A112" s="198" t="s">
        <v>3124</v>
      </c>
      <c r="B112" s="203"/>
      <c r="C112" s="42" t="s">
        <v>3062</v>
      </c>
      <c r="D112" s="421" t="s">
        <v>413</v>
      </c>
      <c r="E112" s="188"/>
      <c r="F112" s="154" t="s">
        <v>502</v>
      </c>
      <c r="G112" s="154" t="s">
        <v>503</v>
      </c>
      <c r="H112" s="154" t="s">
        <v>668</v>
      </c>
      <c r="I112" s="125"/>
      <c r="J112" s="125"/>
      <c r="K112" s="125"/>
      <c r="L112" s="125"/>
      <c r="M112" s="125"/>
      <c r="N112" s="125"/>
      <c r="O112" s="162"/>
    </row>
    <row r="113" spans="1:15" ht="15" customHeight="1" x14ac:dyDescent="0.2">
      <c r="A113" s="199" t="s">
        <v>692</v>
      </c>
      <c r="B113" s="200"/>
      <c r="C113" s="187" t="s">
        <v>3063</v>
      </c>
      <c r="D113" s="201" t="s">
        <v>667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15" customHeight="1" x14ac:dyDescent="0.2">
      <c r="A114" s="198" t="s">
        <v>3125</v>
      </c>
      <c r="B114" s="203"/>
      <c r="C114" s="42" t="s">
        <v>3062</v>
      </c>
      <c r="D114" s="421" t="s">
        <v>413</v>
      </c>
      <c r="E114" s="188"/>
      <c r="F114" s="154" t="s">
        <v>545</v>
      </c>
      <c r="G114" s="154" t="s">
        <v>546</v>
      </c>
      <c r="H114" s="154" t="s">
        <v>547</v>
      </c>
      <c r="I114" s="154" t="s">
        <v>548</v>
      </c>
      <c r="J114" s="125"/>
      <c r="K114" s="125"/>
      <c r="L114" s="125"/>
      <c r="M114" s="125"/>
      <c r="N114" s="125"/>
      <c r="O114" s="162"/>
    </row>
    <row r="115" spans="1:15" ht="15" customHeight="1" x14ac:dyDescent="0.2">
      <c r="A115" s="199">
        <v>900</v>
      </c>
      <c r="B115" s="200"/>
      <c r="C115" s="187" t="s">
        <v>3063</v>
      </c>
      <c r="D115" s="201" t="s">
        <v>694</v>
      </c>
      <c r="E115" s="188"/>
      <c r="F115" s="157">
        <v>1</v>
      </c>
      <c r="G115" s="157">
        <v>1</v>
      </c>
      <c r="H115" s="157">
        <v>1</v>
      </c>
      <c r="I115" s="157">
        <v>1</v>
      </c>
      <c r="J115" s="125"/>
      <c r="K115" s="125"/>
      <c r="L115" s="125"/>
      <c r="M115" s="125"/>
      <c r="N115" s="125"/>
      <c r="O115" s="163"/>
    </row>
    <row r="116" spans="1:15" ht="36.75" customHeight="1" x14ac:dyDescent="0.2">
      <c r="A116" s="198" t="s">
        <v>3126</v>
      </c>
      <c r="B116" s="203"/>
      <c r="C116" s="42" t="s">
        <v>3062</v>
      </c>
      <c r="D116" s="421" t="s">
        <v>413</v>
      </c>
      <c r="E116" s="188"/>
      <c r="F116" s="154" t="s">
        <v>549</v>
      </c>
      <c r="G116" s="154" t="s">
        <v>550</v>
      </c>
      <c r="H116" s="154" t="s">
        <v>551</v>
      </c>
      <c r="I116" s="154" t="s">
        <v>552</v>
      </c>
      <c r="J116" s="154" t="s">
        <v>553</v>
      </c>
      <c r="K116" s="154" t="s">
        <v>554</v>
      </c>
      <c r="L116" s="154" t="s">
        <v>134</v>
      </c>
      <c r="M116" s="154" t="s">
        <v>526</v>
      </c>
      <c r="N116" s="154" t="s">
        <v>555</v>
      </c>
      <c r="O116" s="154" t="s">
        <v>530</v>
      </c>
    </row>
    <row r="117" spans="1:15" ht="15" customHeight="1" x14ac:dyDescent="0.2">
      <c r="A117" s="199">
        <v>910</v>
      </c>
      <c r="B117" s="200"/>
      <c r="C117" s="187" t="s">
        <v>3063</v>
      </c>
      <c r="D117" s="201" t="s">
        <v>693</v>
      </c>
      <c r="E117" s="188"/>
      <c r="F117" s="157">
        <v>1</v>
      </c>
      <c r="G117" s="157">
        <v>1</v>
      </c>
      <c r="H117" s="157">
        <v>1</v>
      </c>
      <c r="I117" s="157">
        <v>1</v>
      </c>
      <c r="J117" s="157">
        <v>1</v>
      </c>
      <c r="K117" s="157">
        <v>1</v>
      </c>
      <c r="L117" s="157">
        <v>1</v>
      </c>
      <c r="M117" s="157">
        <v>1</v>
      </c>
      <c r="N117" s="157">
        <v>1</v>
      </c>
      <c r="O117" s="157">
        <v>1</v>
      </c>
    </row>
    <row r="118" spans="1:15" ht="29.25" customHeight="1" x14ac:dyDescent="0.2">
      <c r="A118" s="215"/>
      <c r="B118" s="184"/>
      <c r="C118" s="187"/>
      <c r="D118" s="198" t="s">
        <v>426</v>
      </c>
      <c r="E118" s="188"/>
    </row>
    <row r="119" spans="1:15" ht="15" customHeight="1" x14ac:dyDescent="0.2">
      <c r="A119" s="198" t="s">
        <v>3127</v>
      </c>
      <c r="B119" s="203"/>
      <c r="C119" s="42" t="s">
        <v>3062</v>
      </c>
      <c r="D119" s="198" t="s">
        <v>669</v>
      </c>
      <c r="E119" s="188"/>
      <c r="F119" s="423" t="s">
        <v>56</v>
      </c>
    </row>
    <row r="120" spans="1:15" ht="30" customHeight="1" x14ac:dyDescent="0.2">
      <c r="A120" s="199">
        <v>920</v>
      </c>
      <c r="B120" s="200"/>
      <c r="C120" s="187" t="s">
        <v>3063</v>
      </c>
      <c r="D120" s="220" t="s">
        <v>755</v>
      </c>
      <c r="E120" s="188"/>
      <c r="F120" s="149">
        <v>3</v>
      </c>
      <c r="G120" s="126"/>
      <c r="H120" s="122"/>
      <c r="I120" s="122"/>
      <c r="J120" s="122"/>
      <c r="K120" s="122"/>
      <c r="L120" s="122"/>
      <c r="M120" s="122"/>
      <c r="N120" s="122"/>
      <c r="O120" s="161"/>
    </row>
    <row r="121" spans="1:15" ht="15" customHeight="1" x14ac:dyDescent="0.2">
      <c r="A121" s="199" t="s">
        <v>732</v>
      </c>
      <c r="B121" s="200"/>
      <c r="C121" s="187" t="s">
        <v>3063</v>
      </c>
      <c r="D121" s="201" t="s">
        <v>670</v>
      </c>
      <c r="E121" s="188"/>
      <c r="F121" s="157">
        <v>10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990</v>
      </c>
      <c r="B122" s="200"/>
      <c r="C122" s="223" t="s">
        <v>3063</v>
      </c>
      <c r="D122" s="201" t="s">
        <v>1658</v>
      </c>
      <c r="E122" s="224"/>
      <c r="F122" s="157">
        <v>1</v>
      </c>
      <c r="G122" s="125"/>
      <c r="H122" s="125"/>
      <c r="I122" s="125"/>
      <c r="J122" s="125"/>
      <c r="K122" s="125"/>
      <c r="L122" s="125"/>
      <c r="M122" s="125"/>
      <c r="N122" s="125"/>
      <c r="O122" s="162"/>
    </row>
    <row r="123" spans="1:15" ht="15" customHeight="1" x14ac:dyDescent="0.2">
      <c r="A123" s="199">
        <v>1010</v>
      </c>
      <c r="B123" s="200"/>
      <c r="C123" s="223" t="s">
        <v>3063</v>
      </c>
      <c r="D123" s="201" t="s">
        <v>677</v>
      </c>
      <c r="E123" s="224"/>
      <c r="F123" s="178">
        <v>4</v>
      </c>
      <c r="G123" s="127"/>
      <c r="H123" s="128"/>
      <c r="I123" s="128"/>
      <c r="J123" s="128"/>
      <c r="K123" s="128"/>
      <c r="L123" s="128"/>
      <c r="M123" s="128"/>
      <c r="N123" s="128"/>
      <c r="O123" s="163"/>
    </row>
    <row r="124" spans="1:15" ht="16.5" customHeight="1" x14ac:dyDescent="0.2">
      <c r="A124" s="201"/>
      <c r="B124" s="42"/>
      <c r="C124" s="42"/>
      <c r="D124" s="243"/>
      <c r="E124" s="42"/>
    </row>
    <row r="125" spans="1:15" ht="15" customHeight="1" x14ac:dyDescent="0.2">
      <c r="A125" s="199">
        <v>1050</v>
      </c>
      <c r="B125" s="200"/>
      <c r="C125" s="187" t="s">
        <v>3063</v>
      </c>
      <c r="D125" s="201" t="s">
        <v>678</v>
      </c>
      <c r="E125" s="225"/>
      <c r="F125" s="158">
        <v>10</v>
      </c>
      <c r="G125" s="126"/>
      <c r="H125" s="122"/>
      <c r="I125" s="122"/>
      <c r="J125" s="122"/>
      <c r="K125" s="122"/>
      <c r="L125" s="122"/>
      <c r="M125" s="122"/>
      <c r="N125" s="122"/>
      <c r="O125" s="161"/>
    </row>
    <row r="126" spans="1:15" ht="30" customHeight="1" x14ac:dyDescent="0.2">
      <c r="A126" s="199">
        <v>1060</v>
      </c>
      <c r="B126" s="200"/>
      <c r="C126" s="187" t="s">
        <v>3063</v>
      </c>
      <c r="D126" s="220" t="s">
        <v>679</v>
      </c>
      <c r="E126" s="239"/>
      <c r="F126" s="158">
        <v>10</v>
      </c>
      <c r="G126" s="125"/>
      <c r="H126" s="125"/>
      <c r="I126" s="125"/>
      <c r="J126" s="125"/>
      <c r="K126" s="125"/>
      <c r="L126" s="125"/>
      <c r="M126" s="125"/>
      <c r="N126" s="125"/>
      <c r="O126" s="162"/>
    </row>
    <row r="127" spans="1:15" ht="15" customHeight="1" x14ac:dyDescent="0.2">
      <c r="A127" s="199">
        <v>1070</v>
      </c>
      <c r="B127" s="200"/>
      <c r="C127" s="187" t="s">
        <v>3063</v>
      </c>
      <c r="D127" s="201" t="s">
        <v>744</v>
      </c>
      <c r="E127" s="225"/>
      <c r="F127" s="157">
        <v>1</v>
      </c>
      <c r="G127" s="125"/>
      <c r="H127" s="125"/>
      <c r="I127" s="125"/>
      <c r="J127" s="125"/>
      <c r="K127" s="125"/>
      <c r="L127" s="125"/>
      <c r="M127" s="125"/>
      <c r="N127" s="125"/>
      <c r="O127" s="162"/>
    </row>
    <row r="128" spans="1:15" ht="28.5" customHeight="1" x14ac:dyDescent="0.2">
      <c r="A128" s="199">
        <v>1080</v>
      </c>
      <c r="B128" s="200"/>
      <c r="C128" s="187" t="s">
        <v>3063</v>
      </c>
      <c r="D128" s="220" t="s">
        <v>682</v>
      </c>
      <c r="E128" s="239"/>
      <c r="F128" s="157">
        <v>1</v>
      </c>
      <c r="G128" s="127"/>
      <c r="H128" s="128"/>
      <c r="I128" s="128"/>
      <c r="J128" s="128"/>
      <c r="K128" s="128"/>
      <c r="L128" s="128"/>
      <c r="M128" s="128"/>
      <c r="N128" s="128"/>
      <c r="O128" s="163"/>
    </row>
    <row r="129" spans="1:16" ht="24.75" customHeight="1" x14ac:dyDescent="0.25">
      <c r="A129" s="351"/>
      <c r="B129" s="351"/>
      <c r="C129" s="351"/>
      <c r="D129" s="280" t="s">
        <v>431</v>
      </c>
      <c r="E129" s="352"/>
      <c r="F129" s="353"/>
      <c r="G129" s="354"/>
      <c r="H129" s="355"/>
      <c r="I129" s="356"/>
      <c r="J129" s="356"/>
      <c r="K129" s="355"/>
      <c r="L129" s="355"/>
      <c r="M129" s="355"/>
      <c r="N129" s="355"/>
      <c r="O129" s="355"/>
      <c r="P129" s="355"/>
    </row>
    <row r="130" spans="1:16" ht="17.25" customHeight="1" x14ac:dyDescent="0.2">
      <c r="A130" s="198" t="s">
        <v>3128</v>
      </c>
      <c r="B130" s="203"/>
      <c r="C130" s="42" t="s">
        <v>3062</v>
      </c>
      <c r="D130" s="379" t="s">
        <v>414</v>
      </c>
      <c r="E130" s="353"/>
      <c r="F130" s="423" t="s">
        <v>56</v>
      </c>
      <c r="G130" s="354"/>
      <c r="H130" s="355"/>
      <c r="I130" s="356"/>
      <c r="J130" s="356"/>
      <c r="K130" s="355"/>
      <c r="L130" s="355"/>
      <c r="M130" s="355"/>
      <c r="N130" s="355"/>
      <c r="O130" s="355"/>
      <c r="P130" s="355"/>
    </row>
    <row r="131" spans="1:16" ht="14.25" customHeight="1" x14ac:dyDescent="0.2">
      <c r="A131" s="299" t="s">
        <v>2673</v>
      </c>
      <c r="B131" s="200"/>
      <c r="C131" s="354">
        <v>2</v>
      </c>
      <c r="D131" s="322" t="s">
        <v>2674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  <c r="P131" s="355"/>
    </row>
    <row r="132" spans="1:16" ht="15" customHeight="1" x14ac:dyDescent="0.2">
      <c r="A132" s="299" t="s">
        <v>2675</v>
      </c>
      <c r="B132" s="200"/>
      <c r="C132" s="354">
        <v>2</v>
      </c>
      <c r="D132" s="358" t="s">
        <v>2676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15" customHeight="1" x14ac:dyDescent="0.2">
      <c r="A133" s="299" t="s">
        <v>2677</v>
      </c>
      <c r="B133" s="200"/>
      <c r="C133" s="354">
        <v>2</v>
      </c>
      <c r="D133" s="358" t="s">
        <v>2691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14.85" customHeight="1" x14ac:dyDescent="0.2">
      <c r="A134" s="299" t="s">
        <v>2678</v>
      </c>
      <c r="B134" s="200"/>
      <c r="C134" s="354">
        <v>2</v>
      </c>
      <c r="D134" s="358" t="s">
        <v>2693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  <c r="P134" s="355"/>
    </row>
    <row r="135" spans="1:16" ht="14.85" customHeight="1" x14ac:dyDescent="0.2">
      <c r="A135" s="198" t="s">
        <v>3129</v>
      </c>
      <c r="B135" s="203"/>
      <c r="C135" s="42" t="s">
        <v>3062</v>
      </c>
      <c r="D135" s="382" t="s">
        <v>414</v>
      </c>
      <c r="E135" s="353"/>
      <c r="F135" s="165" t="s">
        <v>2940</v>
      </c>
      <c r="G135" s="165" t="s">
        <v>2680</v>
      </c>
      <c r="H135" s="165" t="s">
        <v>2681</v>
      </c>
      <c r="I135" s="360" t="s">
        <v>2682</v>
      </c>
      <c r="J135" s="360" t="s">
        <v>419</v>
      </c>
      <c r="K135" s="125"/>
      <c r="L135" s="125"/>
      <c r="M135" s="125"/>
      <c r="N135" s="125"/>
      <c r="O135" s="125"/>
      <c r="P135" s="355"/>
    </row>
    <row r="136" spans="1:16" ht="14.85" customHeight="1" x14ac:dyDescent="0.2">
      <c r="A136" s="299" t="s">
        <v>2683</v>
      </c>
      <c r="B136" s="200"/>
      <c r="C136" s="354">
        <v>2</v>
      </c>
      <c r="D136" s="358" t="s">
        <v>2684</v>
      </c>
      <c r="E136" s="353"/>
      <c r="F136" s="359">
        <v>10</v>
      </c>
      <c r="G136" s="359">
        <v>10</v>
      </c>
      <c r="H136" s="359">
        <v>10</v>
      </c>
      <c r="I136" s="359">
        <v>10</v>
      </c>
      <c r="J136" s="359">
        <v>10</v>
      </c>
      <c r="K136" s="125"/>
      <c r="L136" s="125"/>
      <c r="M136" s="125"/>
      <c r="N136" s="125"/>
      <c r="O136" s="125"/>
      <c r="P136" s="355"/>
    </row>
    <row r="137" spans="1:16" ht="20.25" customHeight="1" x14ac:dyDescent="0.2">
      <c r="A137" s="198" t="s">
        <v>3130</v>
      </c>
      <c r="B137" s="203"/>
      <c r="C137" s="42" t="s">
        <v>3062</v>
      </c>
      <c r="D137" s="379" t="s">
        <v>409</v>
      </c>
      <c r="E137" s="353"/>
      <c r="F137" s="423" t="s">
        <v>56</v>
      </c>
      <c r="G137" s="354"/>
      <c r="H137" s="355"/>
      <c r="I137" s="356"/>
      <c r="J137" s="356"/>
      <c r="K137" s="355"/>
      <c r="L137" s="355"/>
      <c r="M137" s="355"/>
      <c r="N137" s="355"/>
      <c r="O137" s="355"/>
      <c r="P137" s="355"/>
    </row>
    <row r="138" spans="1:16" ht="14.85" customHeight="1" x14ac:dyDescent="0.2">
      <c r="A138" s="299" t="s">
        <v>2688</v>
      </c>
      <c r="B138" s="200"/>
      <c r="C138" s="354">
        <v>2</v>
      </c>
      <c r="D138" s="358" t="s">
        <v>2674</v>
      </c>
      <c r="E138" s="353"/>
      <c r="F138" s="359">
        <v>10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14.85" customHeight="1" x14ac:dyDescent="0.2">
      <c r="A139" s="299" t="s">
        <v>2689</v>
      </c>
      <c r="B139" s="200"/>
      <c r="C139" s="354">
        <v>2</v>
      </c>
      <c r="D139" s="358" t="s">
        <v>2676</v>
      </c>
      <c r="E139" s="353"/>
      <c r="F139" s="359">
        <v>1000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4.85" customHeight="1" x14ac:dyDescent="0.2">
      <c r="A140" s="299" t="s">
        <v>2690</v>
      </c>
      <c r="B140" s="200"/>
      <c r="C140" s="354">
        <v>2</v>
      </c>
      <c r="D140" s="358" t="s">
        <v>2691</v>
      </c>
      <c r="E140" s="353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4.85" customHeight="1" x14ac:dyDescent="0.2">
      <c r="A141" s="299" t="s">
        <v>2692</v>
      </c>
      <c r="B141" s="200"/>
      <c r="C141" s="354">
        <v>2</v>
      </c>
      <c r="D141" s="358" t="s">
        <v>2693</v>
      </c>
      <c r="E141" s="353"/>
      <c r="F141" s="359">
        <v>1000</v>
      </c>
      <c r="G141" s="125"/>
      <c r="H141" s="125"/>
      <c r="I141" s="125"/>
      <c r="J141" s="125"/>
      <c r="K141" s="125"/>
      <c r="L141" s="125"/>
      <c r="M141" s="125"/>
      <c r="N141" s="125"/>
      <c r="O141" s="125"/>
      <c r="P141" s="355"/>
    </row>
    <row r="142" spans="1:16" ht="14.85" customHeight="1" x14ac:dyDescent="0.2">
      <c r="A142" s="299" t="s">
        <v>2694</v>
      </c>
      <c r="B142" s="200"/>
      <c r="C142" s="354">
        <v>2</v>
      </c>
      <c r="D142" s="361" t="s">
        <v>2695</v>
      </c>
      <c r="E142" s="353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4.85" customHeight="1" x14ac:dyDescent="0.2">
      <c r="A143" s="198" t="s">
        <v>3131</v>
      </c>
      <c r="B143" s="203"/>
      <c r="C143" s="42" t="s">
        <v>3062</v>
      </c>
      <c r="D143" s="382" t="s">
        <v>409</v>
      </c>
      <c r="E143" s="353"/>
      <c r="F143" s="362" t="s">
        <v>2940</v>
      </c>
      <c r="G143" s="165" t="s">
        <v>2680</v>
      </c>
      <c r="H143" s="165" t="s">
        <v>2681</v>
      </c>
      <c r="I143" s="360" t="s">
        <v>2682</v>
      </c>
      <c r="J143" s="360" t="s">
        <v>419</v>
      </c>
      <c r="K143" s="125"/>
      <c r="L143" s="125"/>
      <c r="M143" s="125"/>
      <c r="N143" s="125"/>
      <c r="O143" s="125"/>
      <c r="P143" s="355"/>
    </row>
    <row r="144" spans="1:16" ht="24" customHeight="1" x14ac:dyDescent="0.2">
      <c r="A144" s="299" t="s">
        <v>2696</v>
      </c>
      <c r="B144" s="200"/>
      <c r="C144" s="354">
        <v>2</v>
      </c>
      <c r="D144" s="361" t="s">
        <v>2697</v>
      </c>
      <c r="E144" s="353"/>
      <c r="F144" s="359">
        <v>10</v>
      </c>
      <c r="G144" s="359">
        <v>10</v>
      </c>
      <c r="H144" s="359">
        <v>10</v>
      </c>
      <c r="I144" s="359">
        <v>10</v>
      </c>
      <c r="J144" s="359">
        <v>10</v>
      </c>
      <c r="K144" s="125"/>
      <c r="L144" s="125"/>
      <c r="M144" s="125"/>
      <c r="N144" s="125"/>
      <c r="O144" s="125"/>
      <c r="P144" s="355"/>
    </row>
    <row r="145" spans="1:16" ht="24" customHeight="1" x14ac:dyDescent="0.2">
      <c r="A145" s="198" t="s">
        <v>3132</v>
      </c>
      <c r="B145" s="203"/>
      <c r="C145" s="42" t="s">
        <v>3062</v>
      </c>
      <c r="D145" s="382" t="s">
        <v>409</v>
      </c>
      <c r="E145" s="41"/>
      <c r="F145" s="423" t="s">
        <v>56</v>
      </c>
      <c r="G145" s="41"/>
      <c r="I145" s="41"/>
      <c r="J145" s="41"/>
      <c r="P145" s="355"/>
    </row>
    <row r="146" spans="1:16" ht="24.75" customHeight="1" x14ac:dyDescent="0.2">
      <c r="A146" s="299" t="s">
        <v>2706</v>
      </c>
      <c r="B146" s="200"/>
      <c r="C146" s="354">
        <v>2</v>
      </c>
      <c r="D146" s="358" t="s">
        <v>2707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  <c r="P146" s="355"/>
    </row>
    <row r="147" spans="1:16" ht="19.5" customHeight="1" x14ac:dyDescent="0.2">
      <c r="A147" s="198" t="s">
        <v>3133</v>
      </c>
      <c r="B147" s="203"/>
      <c r="C147" s="42" t="s">
        <v>3062</v>
      </c>
      <c r="D147" s="379" t="s">
        <v>2708</v>
      </c>
      <c r="E147" s="353"/>
      <c r="F147" s="423" t="s">
        <v>56</v>
      </c>
      <c r="G147" s="354"/>
      <c r="H147" s="355"/>
      <c r="I147" s="356"/>
      <c r="J147" s="356"/>
      <c r="K147" s="355"/>
      <c r="L147" s="355"/>
      <c r="M147" s="355"/>
      <c r="N147" s="355"/>
      <c r="O147" s="355"/>
      <c r="P147" s="355"/>
    </row>
    <row r="148" spans="1:16" ht="14.85" customHeight="1" x14ac:dyDescent="0.2">
      <c r="A148" s="299" t="s">
        <v>2709</v>
      </c>
      <c r="B148" s="200"/>
      <c r="C148" s="354">
        <v>2</v>
      </c>
      <c r="D148" s="361" t="s">
        <v>2710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355"/>
    </row>
    <row r="149" spans="1:16" ht="14.85" customHeight="1" x14ac:dyDescent="0.2">
      <c r="A149" s="299" t="s">
        <v>2711</v>
      </c>
      <c r="B149" s="200"/>
      <c r="C149" s="354">
        <v>2</v>
      </c>
      <c r="D149" s="364" t="s">
        <v>2863</v>
      </c>
      <c r="E149" s="353"/>
      <c r="F149" s="359">
        <v>1000</v>
      </c>
      <c r="G149" s="125"/>
      <c r="H149" s="125"/>
      <c r="I149" s="125"/>
      <c r="J149" s="125"/>
      <c r="K149" s="125"/>
      <c r="L149" s="125"/>
      <c r="M149" s="125"/>
      <c r="N149" s="125"/>
      <c r="O149" s="125"/>
      <c r="P149" s="355"/>
    </row>
    <row r="150" spans="1:16" ht="14.85" customHeight="1" x14ac:dyDescent="0.2">
      <c r="A150" s="299" t="s">
        <v>2712</v>
      </c>
      <c r="B150" s="200"/>
      <c r="C150" s="354">
        <v>2</v>
      </c>
      <c r="D150" s="364" t="s">
        <v>2713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4.85" customHeight="1" x14ac:dyDescent="0.2">
      <c r="A151" s="299" t="s">
        <v>2714</v>
      </c>
      <c r="B151" s="200"/>
      <c r="C151" s="354">
        <v>2</v>
      </c>
      <c r="D151" s="364" t="s">
        <v>2715</v>
      </c>
      <c r="E151" s="353"/>
      <c r="F151" s="359">
        <v>1000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14.85" customHeight="1" x14ac:dyDescent="0.2">
      <c r="A152" s="198" t="s">
        <v>3134</v>
      </c>
      <c r="B152" s="203"/>
      <c r="C152" s="42" t="s">
        <v>3062</v>
      </c>
      <c r="D152" s="382" t="s">
        <v>2708</v>
      </c>
      <c r="E152" s="353"/>
      <c r="F152" s="362" t="s">
        <v>2940</v>
      </c>
      <c r="G152" s="362" t="s">
        <v>2680</v>
      </c>
      <c r="H152" s="362" t="s">
        <v>2681</v>
      </c>
      <c r="I152" s="360" t="s">
        <v>2682</v>
      </c>
      <c r="J152" s="360" t="s">
        <v>419</v>
      </c>
      <c r="K152" s="125"/>
      <c r="L152" s="125"/>
      <c r="M152" s="125"/>
      <c r="N152" s="125"/>
      <c r="O152" s="125"/>
      <c r="P152" s="355"/>
    </row>
    <row r="153" spans="1:16" ht="14.85" customHeight="1" x14ac:dyDescent="0.2">
      <c r="A153" s="299" t="s">
        <v>2716</v>
      </c>
      <c r="B153" s="200"/>
      <c r="C153" s="354">
        <v>2</v>
      </c>
      <c r="D153" s="358" t="s">
        <v>2717</v>
      </c>
      <c r="E153" s="353"/>
      <c r="F153" s="359">
        <v>1000</v>
      </c>
      <c r="G153" s="359">
        <v>1000</v>
      </c>
      <c r="H153" s="359">
        <v>1000</v>
      </c>
      <c r="I153" s="359">
        <v>1000</v>
      </c>
      <c r="J153" s="359">
        <v>1000</v>
      </c>
      <c r="K153" s="125"/>
      <c r="L153" s="125"/>
      <c r="M153" s="125"/>
      <c r="N153" s="125"/>
      <c r="O153" s="125"/>
      <c r="P153" s="355"/>
    </row>
    <row r="154" spans="1:16" ht="14.85" customHeight="1" x14ac:dyDescent="0.2">
      <c r="A154" s="299" t="s">
        <v>2718</v>
      </c>
      <c r="B154" s="200"/>
      <c r="C154" s="354">
        <v>2</v>
      </c>
      <c r="D154" s="358" t="s">
        <v>2719</v>
      </c>
      <c r="E154" s="353"/>
      <c r="F154" s="359">
        <v>1000</v>
      </c>
      <c r="G154" s="359">
        <v>1000</v>
      </c>
      <c r="H154" s="359">
        <v>1000</v>
      </c>
      <c r="I154" s="359">
        <v>1000</v>
      </c>
      <c r="J154" s="359">
        <v>1000</v>
      </c>
      <c r="K154" s="125"/>
      <c r="L154" s="125"/>
      <c r="M154" s="125"/>
      <c r="N154" s="125"/>
      <c r="O154" s="125"/>
      <c r="P154" s="355"/>
    </row>
    <row r="155" spans="1:16" ht="14.85" customHeight="1" x14ac:dyDescent="0.2">
      <c r="A155" s="299" t="s">
        <v>2720</v>
      </c>
      <c r="B155" s="200"/>
      <c r="C155" s="354">
        <v>2</v>
      </c>
      <c r="D155" s="358" t="s">
        <v>2721</v>
      </c>
      <c r="E155" s="353"/>
      <c r="F155" s="359">
        <v>1000</v>
      </c>
      <c r="G155" s="359">
        <v>1000</v>
      </c>
      <c r="H155" s="359">
        <v>1000</v>
      </c>
      <c r="I155" s="359">
        <v>1000</v>
      </c>
      <c r="J155" s="359">
        <v>1000</v>
      </c>
      <c r="K155" s="125"/>
      <c r="L155" s="125"/>
      <c r="M155" s="125"/>
      <c r="N155" s="125"/>
      <c r="O155" s="125"/>
      <c r="P155" s="355"/>
    </row>
    <row r="156" spans="1:16" ht="14.85" customHeight="1" x14ac:dyDescent="0.2">
      <c r="A156" s="299" t="s">
        <v>2722</v>
      </c>
      <c r="B156" s="200"/>
      <c r="C156" s="354">
        <v>2</v>
      </c>
      <c r="D156" s="358" t="s">
        <v>2723</v>
      </c>
      <c r="E156" s="353"/>
      <c r="F156" s="359">
        <v>1000</v>
      </c>
      <c r="G156" s="359">
        <v>1000</v>
      </c>
      <c r="H156" s="359">
        <v>1000</v>
      </c>
      <c r="I156" s="359">
        <v>1000</v>
      </c>
      <c r="J156" s="359">
        <v>1000</v>
      </c>
      <c r="K156" s="125"/>
      <c r="L156" s="125"/>
      <c r="M156" s="125"/>
      <c r="N156" s="125"/>
      <c r="O156" s="125"/>
      <c r="P156" s="355"/>
    </row>
    <row r="157" spans="1:16" ht="21" customHeight="1" x14ac:dyDescent="0.2">
      <c r="A157" s="198" t="s">
        <v>3135</v>
      </c>
      <c r="B157" s="203"/>
      <c r="C157" s="42" t="s">
        <v>3062</v>
      </c>
      <c r="D157" s="379" t="s">
        <v>486</v>
      </c>
      <c r="E157" s="353"/>
      <c r="F157" s="423" t="s">
        <v>56</v>
      </c>
      <c r="G157" s="354"/>
      <c r="H157" s="355"/>
      <c r="I157" s="356"/>
      <c r="J157" s="356"/>
      <c r="K157" s="355"/>
      <c r="L157" s="355"/>
      <c r="M157" s="355"/>
      <c r="N157" s="355"/>
      <c r="O157" s="355"/>
      <c r="P157" s="355"/>
    </row>
    <row r="158" spans="1:16" ht="30.75" customHeight="1" x14ac:dyDescent="0.2">
      <c r="A158" s="299" t="s">
        <v>2724</v>
      </c>
      <c r="B158" s="200"/>
      <c r="C158" s="354">
        <v>2</v>
      </c>
      <c r="D158" s="358" t="s">
        <v>2725</v>
      </c>
      <c r="E158" s="353"/>
      <c r="F158" s="365">
        <v>1</v>
      </c>
      <c r="G158" s="125"/>
      <c r="H158" s="125"/>
      <c r="I158" s="125"/>
      <c r="J158" s="125"/>
      <c r="K158" s="125"/>
      <c r="L158" s="125"/>
      <c r="M158" s="125"/>
      <c r="N158" s="125"/>
      <c r="O158" s="125"/>
      <c r="P158" s="355"/>
    </row>
    <row r="159" spans="1:16" ht="30.75" customHeight="1" x14ac:dyDescent="0.2">
      <c r="A159" s="432" t="s">
        <v>3309</v>
      </c>
      <c r="B159" s="318"/>
      <c r="C159" s="430">
        <v>2</v>
      </c>
      <c r="D159" s="358" t="s">
        <v>3310</v>
      </c>
      <c r="E159" s="431"/>
      <c r="F159" s="428">
        <v>10</v>
      </c>
      <c r="G159" s="125"/>
      <c r="H159" s="125"/>
      <c r="I159" s="125"/>
      <c r="J159" s="125"/>
      <c r="K159" s="125"/>
      <c r="L159" s="125"/>
      <c r="M159" s="125"/>
      <c r="N159" s="125"/>
      <c r="O159" s="125"/>
      <c r="P159" s="355"/>
    </row>
    <row r="160" spans="1:16" ht="35.25" customHeight="1" x14ac:dyDescent="0.2">
      <c r="A160" s="198" t="s">
        <v>3137</v>
      </c>
      <c r="B160" s="203"/>
      <c r="C160" s="42" t="s">
        <v>3062</v>
      </c>
      <c r="D160" s="382" t="s">
        <v>486</v>
      </c>
      <c r="E160" s="41"/>
      <c r="F160" s="423" t="s">
        <v>56</v>
      </c>
      <c r="G160" s="41"/>
      <c r="I160" s="41"/>
      <c r="J160" s="41"/>
      <c r="P160" s="355"/>
    </row>
    <row r="161" spans="1:16" ht="29.25" customHeight="1" x14ac:dyDescent="0.2">
      <c r="A161" s="299" t="s">
        <v>2728</v>
      </c>
      <c r="B161" s="200"/>
      <c r="C161" s="354">
        <v>2</v>
      </c>
      <c r="D161" s="358" t="s">
        <v>2729</v>
      </c>
      <c r="E161" s="353"/>
      <c r="F161" s="363">
        <v>1</v>
      </c>
      <c r="G161" s="346"/>
      <c r="H161" s="125"/>
      <c r="I161" s="125"/>
      <c r="J161" s="125"/>
      <c r="K161" s="125"/>
      <c r="L161" s="125"/>
      <c r="M161" s="125"/>
      <c r="N161" s="125"/>
      <c r="O161" s="125"/>
      <c r="P161" s="355"/>
    </row>
    <row r="162" spans="1:16" ht="14.85" customHeight="1" x14ac:dyDescent="0.2">
      <c r="A162" s="299" t="s">
        <v>2730</v>
      </c>
      <c r="B162" s="200"/>
      <c r="C162" s="354">
        <v>2</v>
      </c>
      <c r="D162" s="358" t="s">
        <v>2731</v>
      </c>
      <c r="E162" s="353"/>
      <c r="F162" s="363">
        <v>1</v>
      </c>
      <c r="G162" s="346"/>
      <c r="H162" s="125"/>
      <c r="I162" s="125"/>
      <c r="J162" s="125"/>
      <c r="K162" s="125"/>
      <c r="L162" s="125"/>
      <c r="M162" s="125"/>
      <c r="N162" s="125"/>
      <c r="O162" s="125"/>
      <c r="P162" s="355"/>
    </row>
    <row r="163" spans="1:16" ht="14.85" customHeight="1" x14ac:dyDescent="0.2">
      <c r="A163" s="299" t="s">
        <v>2732</v>
      </c>
      <c r="B163" s="200"/>
      <c r="C163" s="354">
        <v>2</v>
      </c>
      <c r="D163" s="358" t="s">
        <v>2733</v>
      </c>
      <c r="E163" s="353"/>
      <c r="F163" s="363">
        <v>1</v>
      </c>
      <c r="G163" s="346"/>
      <c r="H163" s="125"/>
      <c r="I163" s="125"/>
      <c r="J163" s="125"/>
      <c r="K163" s="125"/>
      <c r="L163" s="125"/>
      <c r="M163" s="125"/>
      <c r="N163" s="125"/>
      <c r="O163" s="125"/>
      <c r="P163" s="355"/>
    </row>
    <row r="164" spans="1:16" ht="28.5" customHeight="1" x14ac:dyDescent="0.2">
      <c r="A164" s="299" t="s">
        <v>2734</v>
      </c>
      <c r="B164" s="200"/>
      <c r="C164" s="354">
        <v>2</v>
      </c>
      <c r="D164" s="358" t="s">
        <v>2735</v>
      </c>
      <c r="E164" s="353"/>
      <c r="F164" s="385">
        <v>5</v>
      </c>
      <c r="G164" s="346"/>
      <c r="H164" s="125"/>
      <c r="I164" s="125"/>
      <c r="J164" s="125"/>
      <c r="K164" s="125"/>
      <c r="L164" s="125"/>
      <c r="M164" s="125"/>
      <c r="N164" s="125"/>
      <c r="O164" s="125"/>
      <c r="P164" s="355"/>
    </row>
    <row r="165" spans="1:16" ht="27" customHeight="1" x14ac:dyDescent="0.2">
      <c r="A165" s="299" t="s">
        <v>2736</v>
      </c>
      <c r="B165" s="200"/>
      <c r="C165" s="354">
        <v>2</v>
      </c>
      <c r="D165" s="358" t="s">
        <v>2737</v>
      </c>
      <c r="E165" s="353"/>
      <c r="F165" s="363">
        <v>1</v>
      </c>
      <c r="G165" s="346"/>
      <c r="H165" s="125"/>
      <c r="I165" s="125"/>
      <c r="J165" s="125"/>
      <c r="K165" s="125"/>
      <c r="L165" s="125"/>
      <c r="M165" s="125"/>
      <c r="N165" s="125"/>
      <c r="O165" s="125"/>
      <c r="P165" s="355"/>
    </row>
    <row r="166" spans="1:16" ht="14.85" customHeight="1" x14ac:dyDescent="0.2">
      <c r="A166" s="299" t="s">
        <v>2738</v>
      </c>
      <c r="B166" s="200"/>
      <c r="C166" s="354">
        <v>2</v>
      </c>
      <c r="D166" s="358" t="s">
        <v>2739</v>
      </c>
      <c r="E166" s="353"/>
      <c r="F166" s="363">
        <v>1</v>
      </c>
      <c r="G166" s="346"/>
      <c r="H166" s="125"/>
      <c r="I166" s="125"/>
      <c r="J166" s="125"/>
      <c r="K166" s="125"/>
      <c r="L166" s="125"/>
      <c r="M166" s="125"/>
      <c r="N166" s="125"/>
      <c r="O166" s="125"/>
      <c r="P166" s="355"/>
    </row>
    <row r="167" spans="1:16" ht="14.85" customHeight="1" x14ac:dyDescent="0.2">
      <c r="A167" s="299" t="s">
        <v>2740</v>
      </c>
      <c r="B167" s="200"/>
      <c r="C167" s="354">
        <v>2</v>
      </c>
      <c r="D167" s="358" t="s">
        <v>3007</v>
      </c>
      <c r="E167" s="353"/>
      <c r="F167" s="359">
        <v>10</v>
      </c>
      <c r="G167" s="346"/>
      <c r="H167" s="125"/>
      <c r="I167" s="125"/>
      <c r="J167" s="125"/>
      <c r="K167" s="125"/>
      <c r="L167" s="125"/>
      <c r="M167" s="125"/>
      <c r="N167" s="125"/>
      <c r="O167" s="125"/>
      <c r="P167" s="355"/>
    </row>
    <row r="168" spans="1:16" ht="29.25" customHeight="1" x14ac:dyDescent="0.2">
      <c r="A168" s="299" t="s">
        <v>2741</v>
      </c>
      <c r="B168" s="200"/>
      <c r="C168" s="354">
        <v>2</v>
      </c>
      <c r="D168" s="358" t="s">
        <v>3008</v>
      </c>
      <c r="E168" s="353"/>
      <c r="F168" s="359">
        <v>10</v>
      </c>
      <c r="G168" s="346"/>
      <c r="H168" s="125"/>
      <c r="I168" s="125"/>
      <c r="J168" s="125"/>
      <c r="K168" s="125"/>
      <c r="L168" s="125"/>
      <c r="M168" s="125"/>
      <c r="N168" s="125"/>
      <c r="O168" s="125"/>
      <c r="P168" s="355"/>
    </row>
    <row r="169" spans="1:16" ht="28.5" customHeight="1" x14ac:dyDescent="0.2">
      <c r="A169" s="299" t="s">
        <v>2742</v>
      </c>
      <c r="B169" s="200"/>
      <c r="C169" s="354">
        <v>2</v>
      </c>
      <c r="D169" s="358" t="s">
        <v>3009</v>
      </c>
      <c r="E169" s="353"/>
      <c r="F169" s="359">
        <v>10</v>
      </c>
      <c r="G169" s="346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28.5" customHeight="1" x14ac:dyDescent="0.2">
      <c r="A170" s="299" t="s">
        <v>2743</v>
      </c>
      <c r="B170" s="200"/>
      <c r="C170" s="354">
        <v>2</v>
      </c>
      <c r="D170" s="358" t="s">
        <v>3011</v>
      </c>
      <c r="E170" s="353"/>
      <c r="F170" s="359">
        <v>10</v>
      </c>
      <c r="G170" s="346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26.25" customHeight="1" x14ac:dyDescent="0.2">
      <c r="A171" s="299" t="s">
        <v>2744</v>
      </c>
      <c r="B171" s="200"/>
      <c r="C171" s="354">
        <v>2</v>
      </c>
      <c r="D171" s="358" t="s">
        <v>3010</v>
      </c>
      <c r="E171" s="353"/>
      <c r="F171" s="359">
        <v>10</v>
      </c>
      <c r="G171" s="346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18.75" customHeight="1" x14ac:dyDescent="0.2">
      <c r="A172" s="198" t="s">
        <v>3138</v>
      </c>
      <c r="B172" s="203"/>
      <c r="C172" s="42" t="s">
        <v>3062</v>
      </c>
      <c r="D172" s="379" t="s">
        <v>2745</v>
      </c>
      <c r="E172" s="353"/>
      <c r="F172" s="423" t="s">
        <v>56</v>
      </c>
      <c r="G172" s="389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4.85" customHeight="1" x14ac:dyDescent="0.2">
      <c r="A173" s="299" t="s">
        <v>2746</v>
      </c>
      <c r="B173" s="200"/>
      <c r="C173" s="354">
        <v>2</v>
      </c>
      <c r="D173" s="358" t="s">
        <v>2747</v>
      </c>
      <c r="E173" s="353"/>
      <c r="F173" s="363">
        <v>1</v>
      </c>
      <c r="G173" s="346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14.85" customHeight="1" x14ac:dyDescent="0.2">
      <c r="A174" s="299" t="s">
        <v>2748</v>
      </c>
      <c r="B174" s="200"/>
      <c r="C174" s="354">
        <v>2</v>
      </c>
      <c r="D174" s="358" t="s">
        <v>2749</v>
      </c>
      <c r="E174" s="353"/>
      <c r="F174" s="363">
        <v>1</v>
      </c>
      <c r="G174" s="346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18" customHeight="1" x14ac:dyDescent="0.2">
      <c r="A175" s="198" t="s">
        <v>3139</v>
      </c>
      <c r="B175" s="203"/>
      <c r="C175" s="42" t="s">
        <v>3062</v>
      </c>
      <c r="D175" s="379" t="s">
        <v>2750</v>
      </c>
      <c r="E175" s="353"/>
      <c r="F175" s="423" t="s">
        <v>56</v>
      </c>
      <c r="G175" s="389"/>
      <c r="H175" s="355"/>
      <c r="I175" s="356"/>
      <c r="J175" s="356"/>
      <c r="K175" s="355"/>
      <c r="L175" s="355"/>
      <c r="M175" s="355"/>
      <c r="N175" s="355"/>
      <c r="O175" s="355"/>
      <c r="P175" s="355"/>
    </row>
    <row r="176" spans="1:16" ht="31.5" customHeight="1" x14ac:dyDescent="0.2">
      <c r="A176" s="299">
        <v>1090</v>
      </c>
      <c r="B176" s="200"/>
      <c r="C176" s="183" t="s">
        <v>3063</v>
      </c>
      <c r="D176" s="300" t="s">
        <v>737</v>
      </c>
      <c r="E176" s="352"/>
      <c r="F176" s="359">
        <v>3</v>
      </c>
      <c r="G176" s="347"/>
      <c r="H176" s="122"/>
      <c r="I176" s="122"/>
      <c r="J176" s="122"/>
      <c r="K176" s="122"/>
      <c r="L176" s="122"/>
      <c r="M176" s="122"/>
      <c r="N176" s="122"/>
      <c r="O176" s="161"/>
      <c r="P176" s="355"/>
    </row>
    <row r="177" spans="1:16" ht="28.5" customHeight="1" x14ac:dyDescent="0.2">
      <c r="A177" s="299" t="s">
        <v>738</v>
      </c>
      <c r="B177" s="200"/>
      <c r="C177" s="183" t="s">
        <v>3063</v>
      </c>
      <c r="D177" s="300" t="s">
        <v>2019</v>
      </c>
      <c r="E177" s="352"/>
      <c r="F177" s="359">
        <v>3</v>
      </c>
      <c r="G177" s="346"/>
      <c r="H177" s="125"/>
      <c r="I177" s="125"/>
      <c r="J177" s="125"/>
      <c r="K177" s="125"/>
      <c r="L177" s="125"/>
      <c r="M177" s="125"/>
      <c r="N177" s="125"/>
      <c r="O177" s="162"/>
      <c r="P177" s="355"/>
    </row>
    <row r="178" spans="1:16" ht="14.85" customHeight="1" x14ac:dyDescent="0.2">
      <c r="A178" s="299" t="s">
        <v>740</v>
      </c>
      <c r="B178" s="200"/>
      <c r="C178" s="183" t="s">
        <v>3063</v>
      </c>
      <c r="D178" s="191" t="s">
        <v>754</v>
      </c>
      <c r="E178" s="352"/>
      <c r="F178" s="359">
        <v>3</v>
      </c>
      <c r="G178" s="346"/>
      <c r="H178" s="125"/>
      <c r="I178" s="125"/>
      <c r="J178" s="125"/>
      <c r="K178" s="125"/>
      <c r="L178" s="125"/>
      <c r="M178" s="125"/>
      <c r="N178" s="125"/>
      <c r="O178" s="162"/>
      <c r="P178" s="355"/>
    </row>
    <row r="179" spans="1:16" ht="29.25" customHeight="1" x14ac:dyDescent="0.2">
      <c r="A179" s="299">
        <v>1170</v>
      </c>
      <c r="B179" s="200"/>
      <c r="C179" s="183" t="s">
        <v>3063</v>
      </c>
      <c r="D179" s="300" t="s">
        <v>3311</v>
      </c>
      <c r="E179" s="352"/>
      <c r="F179" s="359">
        <v>10</v>
      </c>
      <c r="G179" s="346"/>
      <c r="H179" s="125"/>
      <c r="I179" s="125"/>
      <c r="J179" s="125"/>
      <c r="K179" s="125"/>
      <c r="L179" s="125"/>
      <c r="M179" s="125"/>
      <c r="N179" s="125"/>
      <c r="O179" s="162"/>
      <c r="P179" s="355"/>
    </row>
    <row r="180" spans="1:16" ht="14.85" customHeight="1" x14ac:dyDescent="0.2">
      <c r="A180" s="299" t="s">
        <v>2751</v>
      </c>
      <c r="B180" s="200"/>
      <c r="C180" s="354" t="s">
        <v>3063</v>
      </c>
      <c r="D180" s="300" t="s">
        <v>2949</v>
      </c>
      <c r="E180" s="353"/>
      <c r="F180" s="369" t="s">
        <v>629</v>
      </c>
      <c r="G180" s="346"/>
      <c r="H180" s="125"/>
      <c r="I180" s="125"/>
      <c r="J180" s="125"/>
      <c r="K180" s="125"/>
      <c r="L180" s="125"/>
      <c r="M180" s="125"/>
      <c r="N180" s="125"/>
      <c r="O180" s="162"/>
      <c r="P180" s="355"/>
    </row>
    <row r="181" spans="1:16" ht="14.85" customHeight="1" x14ac:dyDescent="0.2">
      <c r="A181" s="299" t="s">
        <v>2752</v>
      </c>
      <c r="B181" s="200"/>
      <c r="C181" s="354" t="s">
        <v>3063</v>
      </c>
      <c r="D181" s="300" t="s">
        <v>2753</v>
      </c>
      <c r="E181" s="353"/>
      <c r="F181" s="369" t="s">
        <v>629</v>
      </c>
      <c r="G181" s="346"/>
      <c r="H181" s="125"/>
      <c r="I181" s="125"/>
      <c r="J181" s="125"/>
      <c r="K181" s="125"/>
      <c r="L181" s="125"/>
      <c r="M181" s="125"/>
      <c r="N181" s="125"/>
      <c r="O181" s="125"/>
      <c r="P181" s="355"/>
    </row>
    <row r="182" spans="1:16" ht="14.85" customHeight="1" x14ac:dyDescent="0.2">
      <c r="A182" s="299" t="s">
        <v>2754</v>
      </c>
      <c r="B182" s="200"/>
      <c r="C182" s="354" t="s">
        <v>3063</v>
      </c>
      <c r="D182" s="300" t="s">
        <v>2755</v>
      </c>
      <c r="E182" s="353"/>
      <c r="F182" s="369" t="s">
        <v>629</v>
      </c>
      <c r="G182" s="346"/>
      <c r="H182" s="125"/>
      <c r="I182" s="125"/>
      <c r="J182" s="125"/>
      <c r="K182" s="125"/>
      <c r="L182" s="125"/>
      <c r="M182" s="125"/>
      <c r="N182" s="125"/>
      <c r="O182" s="125"/>
      <c r="P182" s="355"/>
    </row>
    <row r="183" spans="1:16" ht="46.5" customHeight="1" x14ac:dyDescent="0.2">
      <c r="A183" s="198" t="s">
        <v>3140</v>
      </c>
      <c r="B183" s="203"/>
      <c r="C183" s="42" t="s">
        <v>3062</v>
      </c>
      <c r="D183" s="312" t="s">
        <v>2750</v>
      </c>
      <c r="E183" s="353"/>
      <c r="F183" s="169" t="s">
        <v>2756</v>
      </c>
      <c r="G183" s="169" t="s">
        <v>2757</v>
      </c>
      <c r="H183" s="169" t="s">
        <v>2758</v>
      </c>
      <c r="I183" s="169" t="s">
        <v>2759</v>
      </c>
      <c r="J183" s="125"/>
      <c r="K183" s="125"/>
      <c r="L183" s="125"/>
      <c r="M183" s="125"/>
      <c r="N183" s="125"/>
      <c r="O183" s="125"/>
      <c r="P183" s="355"/>
    </row>
    <row r="184" spans="1:16" ht="14.85" customHeight="1" x14ac:dyDescent="0.2">
      <c r="A184" s="299" t="s">
        <v>2760</v>
      </c>
      <c r="B184" s="200"/>
      <c r="C184" s="354">
        <v>2</v>
      </c>
      <c r="D184" s="358" t="s">
        <v>2761</v>
      </c>
      <c r="E184" s="353"/>
      <c r="F184" s="363">
        <v>1</v>
      </c>
      <c r="G184" s="363">
        <v>1</v>
      </c>
      <c r="H184" s="363">
        <v>1</v>
      </c>
      <c r="I184" s="363">
        <v>1</v>
      </c>
      <c r="J184" s="125"/>
      <c r="K184" s="125"/>
      <c r="L184" s="125"/>
      <c r="M184" s="125"/>
      <c r="N184" s="125"/>
      <c r="O184" s="125"/>
      <c r="P184" s="355"/>
    </row>
    <row r="185" spans="1:16" ht="14.85" customHeight="1" x14ac:dyDescent="0.2">
      <c r="A185" s="198" t="s">
        <v>3141</v>
      </c>
      <c r="B185" s="203"/>
      <c r="C185" s="42" t="s">
        <v>3062</v>
      </c>
      <c r="D185" s="312" t="s">
        <v>2750</v>
      </c>
      <c r="E185" s="41"/>
      <c r="F185" s="423" t="s">
        <v>56</v>
      </c>
      <c r="G185" s="41"/>
      <c r="I185" s="41"/>
      <c r="J185" s="41"/>
      <c r="P185" s="355"/>
    </row>
    <row r="186" spans="1:16" ht="30.75" customHeight="1" x14ac:dyDescent="0.2">
      <c r="A186" s="299" t="s">
        <v>2762</v>
      </c>
      <c r="B186" s="200"/>
      <c r="C186" s="354">
        <v>2</v>
      </c>
      <c r="D186" s="358" t="s">
        <v>2763</v>
      </c>
      <c r="E186" s="353"/>
      <c r="F186" s="363">
        <v>1</v>
      </c>
      <c r="G186" s="346"/>
      <c r="H186" s="346"/>
      <c r="I186" s="346"/>
      <c r="J186" s="125"/>
      <c r="K186" s="125"/>
      <c r="L186" s="125"/>
      <c r="M186" s="125"/>
      <c r="N186" s="125"/>
      <c r="O186" s="125"/>
      <c r="P186" s="355"/>
    </row>
    <row r="187" spans="1:16" ht="27.75" customHeight="1" x14ac:dyDescent="0.2">
      <c r="A187" s="299" t="s">
        <v>2764</v>
      </c>
      <c r="B187" s="200"/>
      <c r="C187" s="354">
        <v>2</v>
      </c>
      <c r="D187" s="358" t="s">
        <v>2765</v>
      </c>
      <c r="E187" s="353"/>
      <c r="F187" s="359">
        <v>10</v>
      </c>
      <c r="G187" s="346"/>
      <c r="H187" s="346"/>
      <c r="I187" s="346"/>
      <c r="J187" s="125"/>
      <c r="K187" s="125"/>
      <c r="L187" s="125"/>
      <c r="M187" s="125"/>
      <c r="N187" s="125"/>
      <c r="O187" s="125"/>
      <c r="P187" s="355"/>
    </row>
    <row r="188" spans="1:16" ht="27.75" customHeight="1" x14ac:dyDescent="0.2">
      <c r="A188" s="299" t="s">
        <v>2766</v>
      </c>
      <c r="B188" s="200"/>
      <c r="C188" s="354">
        <v>2</v>
      </c>
      <c r="D188" s="358" t="s">
        <v>2767</v>
      </c>
      <c r="E188" s="353"/>
      <c r="F188" s="363">
        <v>1</v>
      </c>
      <c r="G188" s="346"/>
      <c r="H188" s="346"/>
      <c r="I188" s="346"/>
      <c r="J188" s="125"/>
      <c r="K188" s="125"/>
      <c r="L188" s="125"/>
      <c r="M188" s="125"/>
      <c r="N188" s="125"/>
      <c r="O188" s="125"/>
      <c r="P188" s="355"/>
    </row>
    <row r="189" spans="1:16" ht="14.85" customHeight="1" x14ac:dyDescent="0.2">
      <c r="A189" s="299" t="s">
        <v>2768</v>
      </c>
      <c r="B189" s="200"/>
      <c r="C189" s="354">
        <v>2</v>
      </c>
      <c r="D189" s="358" t="s">
        <v>2769</v>
      </c>
      <c r="E189" s="353"/>
      <c r="F189" s="363">
        <v>1</v>
      </c>
      <c r="G189" s="346"/>
      <c r="H189" s="346"/>
      <c r="I189" s="346"/>
      <c r="J189" s="125"/>
      <c r="K189" s="125"/>
      <c r="L189" s="125"/>
      <c r="M189" s="125"/>
      <c r="N189" s="125"/>
      <c r="O189" s="125"/>
      <c r="P189" s="355"/>
    </row>
    <row r="190" spans="1:16" ht="29.25" customHeight="1" x14ac:dyDescent="0.2">
      <c r="A190" s="299" t="s">
        <v>2770</v>
      </c>
      <c r="B190" s="200"/>
      <c r="C190" s="354">
        <v>2</v>
      </c>
      <c r="D190" s="358" t="s">
        <v>2771</v>
      </c>
      <c r="E190" s="353"/>
      <c r="F190" s="363">
        <v>1</v>
      </c>
      <c r="G190" s="346"/>
      <c r="H190" s="346"/>
      <c r="I190" s="346"/>
      <c r="J190" s="125"/>
      <c r="K190" s="125"/>
      <c r="L190" s="125"/>
      <c r="M190" s="125"/>
      <c r="N190" s="125"/>
      <c r="O190" s="125"/>
      <c r="P190" s="355"/>
    </row>
    <row r="191" spans="1:16" ht="28.5" customHeight="1" x14ac:dyDescent="0.2">
      <c r="A191" s="299" t="s">
        <v>2772</v>
      </c>
      <c r="B191" s="200"/>
      <c r="C191" s="354">
        <v>2</v>
      </c>
      <c r="D191" s="358" t="s">
        <v>2773</v>
      </c>
      <c r="E191" s="353"/>
      <c r="F191" s="359">
        <v>100</v>
      </c>
      <c r="G191" s="346"/>
      <c r="H191" s="346"/>
      <c r="I191" s="346"/>
      <c r="J191" s="125"/>
      <c r="K191" s="125"/>
      <c r="L191" s="125"/>
      <c r="M191" s="125"/>
      <c r="N191" s="125"/>
      <c r="O191" s="125"/>
      <c r="P191" s="355"/>
    </row>
    <row r="192" spans="1:16" ht="28.5" customHeight="1" x14ac:dyDescent="0.2">
      <c r="A192" s="299" t="s">
        <v>2774</v>
      </c>
      <c r="B192" s="200"/>
      <c r="C192" s="354">
        <v>2</v>
      </c>
      <c r="D192" s="358" t="s">
        <v>2775</v>
      </c>
      <c r="E192" s="353"/>
      <c r="F192" s="359">
        <v>100</v>
      </c>
      <c r="G192" s="346"/>
      <c r="H192" s="346"/>
      <c r="I192" s="346"/>
      <c r="J192" s="125"/>
      <c r="K192" s="125"/>
      <c r="L192" s="125"/>
      <c r="M192" s="125"/>
      <c r="N192" s="125"/>
      <c r="O192" s="125"/>
      <c r="P192" s="355"/>
    </row>
    <row r="193" spans="1:16" ht="28.5" customHeight="1" x14ac:dyDescent="0.2">
      <c r="A193" s="299" t="s">
        <v>2776</v>
      </c>
      <c r="B193" s="200"/>
      <c r="C193" s="354">
        <v>2</v>
      </c>
      <c r="D193" s="358" t="s">
        <v>2777</v>
      </c>
      <c r="E193" s="353"/>
      <c r="F193" s="365">
        <v>1</v>
      </c>
      <c r="G193" s="346"/>
      <c r="H193" s="346"/>
      <c r="I193" s="346"/>
      <c r="J193" s="125"/>
      <c r="K193" s="125"/>
      <c r="L193" s="125"/>
      <c r="M193" s="125"/>
      <c r="N193" s="125"/>
      <c r="O193" s="125"/>
      <c r="P193" s="355"/>
    </row>
    <row r="194" spans="1:16" ht="42.75" customHeight="1" x14ac:dyDescent="0.2">
      <c r="A194" s="198" t="s">
        <v>3142</v>
      </c>
      <c r="B194" s="203"/>
      <c r="C194" s="42" t="s">
        <v>3062</v>
      </c>
      <c r="D194" s="312" t="s">
        <v>2750</v>
      </c>
      <c r="E194" s="353"/>
      <c r="F194" s="169" t="s">
        <v>2778</v>
      </c>
      <c r="G194" s="387" t="s">
        <v>2779</v>
      </c>
      <c r="H194" s="169" t="s">
        <v>2780</v>
      </c>
      <c r="I194" s="125"/>
      <c r="J194" s="125"/>
      <c r="K194" s="125"/>
      <c r="L194" s="125"/>
      <c r="M194" s="125"/>
      <c r="N194" s="125"/>
      <c r="O194" s="125"/>
      <c r="P194" s="355"/>
    </row>
    <row r="195" spans="1:16" ht="14.85" customHeight="1" x14ac:dyDescent="0.2">
      <c r="A195" s="299" t="s">
        <v>2781</v>
      </c>
      <c r="B195" s="200"/>
      <c r="C195" s="354">
        <v>2</v>
      </c>
      <c r="D195" s="358" t="s">
        <v>2782</v>
      </c>
      <c r="E195" s="353"/>
      <c r="F195" s="363">
        <v>1</v>
      </c>
      <c r="G195" s="363">
        <v>1</v>
      </c>
      <c r="H195" s="363">
        <v>1</v>
      </c>
      <c r="I195" s="125"/>
      <c r="J195" s="125"/>
      <c r="K195" s="125"/>
      <c r="L195" s="125"/>
      <c r="M195" s="125"/>
      <c r="N195" s="125"/>
      <c r="O195" s="125"/>
      <c r="P195" s="355"/>
    </row>
    <row r="196" spans="1:16" ht="19.5" customHeight="1" x14ac:dyDescent="0.2">
      <c r="A196" s="354"/>
      <c r="B196" s="354"/>
      <c r="C196" s="354"/>
      <c r="D196" s="354"/>
      <c r="E196" s="353"/>
      <c r="F196" s="353"/>
      <c r="G196" s="354"/>
      <c r="H196" s="355"/>
      <c r="I196" s="356"/>
      <c r="J196" s="356"/>
      <c r="K196" s="355"/>
      <c r="L196" s="355"/>
      <c r="M196" s="355"/>
      <c r="N196" s="355"/>
      <c r="O196" s="355"/>
      <c r="P196" s="355"/>
    </row>
    <row r="197" spans="1:16" ht="38.25" customHeight="1" x14ac:dyDescent="0.2">
      <c r="A197" s="198" t="s">
        <v>3143</v>
      </c>
      <c r="B197" s="203"/>
      <c r="C197" s="42" t="s">
        <v>3062</v>
      </c>
      <c r="D197" s="376" t="s">
        <v>2783</v>
      </c>
      <c r="E197" s="353"/>
      <c r="F197" s="165" t="s">
        <v>2784</v>
      </c>
      <c r="G197" s="165" t="s">
        <v>2785</v>
      </c>
      <c r="H197" s="165" t="s">
        <v>2786</v>
      </c>
      <c r="I197" s="165" t="s">
        <v>2787</v>
      </c>
      <c r="J197" s="125"/>
      <c r="K197" s="125"/>
      <c r="L197" s="125"/>
      <c r="M197" s="125"/>
      <c r="N197" s="125"/>
      <c r="O197" s="125"/>
      <c r="P197" s="355"/>
    </row>
    <row r="198" spans="1:16" ht="14.85" customHeight="1" x14ac:dyDescent="0.2">
      <c r="A198" s="299" t="s">
        <v>2788</v>
      </c>
      <c r="B198" s="200"/>
      <c r="C198" s="354">
        <v>2</v>
      </c>
      <c r="D198" s="358" t="s">
        <v>2789</v>
      </c>
      <c r="E198" s="353"/>
      <c r="F198" s="359">
        <v>10</v>
      </c>
      <c r="G198" s="359">
        <v>10</v>
      </c>
      <c r="H198" s="359">
        <v>10</v>
      </c>
      <c r="I198" s="359">
        <v>10</v>
      </c>
      <c r="J198" s="125"/>
      <c r="K198" s="125"/>
      <c r="L198" s="125"/>
      <c r="M198" s="125"/>
      <c r="N198" s="125"/>
      <c r="O198" s="125"/>
      <c r="P198" s="355"/>
    </row>
    <row r="199" spans="1:16" ht="14.85" customHeight="1" x14ac:dyDescent="0.2">
      <c r="A199" s="299" t="s">
        <v>2790</v>
      </c>
      <c r="B199" s="200"/>
      <c r="C199" s="354">
        <v>2</v>
      </c>
      <c r="D199" s="358" t="s">
        <v>2791</v>
      </c>
      <c r="E199" s="353"/>
      <c r="F199" s="390">
        <v>10</v>
      </c>
      <c r="G199" s="359">
        <v>10</v>
      </c>
      <c r="H199" s="359">
        <v>10</v>
      </c>
      <c r="I199" s="359">
        <v>10</v>
      </c>
      <c r="J199" s="125"/>
      <c r="K199" s="125"/>
      <c r="L199" s="125"/>
      <c r="M199" s="125"/>
      <c r="N199" s="125"/>
      <c r="O199" s="125"/>
      <c r="P199" s="355"/>
    </row>
    <row r="200" spans="1:16" ht="14.85" customHeight="1" x14ac:dyDescent="0.2">
      <c r="A200" s="198" t="s">
        <v>3144</v>
      </c>
      <c r="B200" s="203"/>
      <c r="C200" s="42" t="s">
        <v>3062</v>
      </c>
      <c r="D200" s="380" t="s">
        <v>2783</v>
      </c>
      <c r="E200" s="41"/>
      <c r="F200" s="423" t="s">
        <v>56</v>
      </c>
      <c r="G200" s="41"/>
      <c r="I200" s="41"/>
      <c r="J200" s="41"/>
      <c r="P200" s="355"/>
    </row>
    <row r="201" spans="1:16" ht="29.25" customHeight="1" x14ac:dyDescent="0.2">
      <c r="A201" s="299" t="s">
        <v>2792</v>
      </c>
      <c r="B201" s="200"/>
      <c r="C201" s="354">
        <v>2</v>
      </c>
      <c r="D201" s="358" t="s">
        <v>2793</v>
      </c>
      <c r="E201" s="353"/>
      <c r="F201" s="359">
        <v>10</v>
      </c>
      <c r="G201" s="346"/>
      <c r="H201" s="346"/>
      <c r="I201" s="346"/>
      <c r="J201" s="125"/>
      <c r="K201" s="125"/>
      <c r="L201" s="125"/>
      <c r="M201" s="125"/>
      <c r="N201" s="125"/>
      <c r="O201" s="125"/>
      <c r="P201" s="355"/>
    </row>
    <row r="202" spans="1:16" ht="29.25" customHeight="1" x14ac:dyDescent="0.2">
      <c r="A202" s="299" t="s">
        <v>3312</v>
      </c>
      <c r="B202" s="200"/>
      <c r="C202" s="354">
        <v>2</v>
      </c>
      <c r="D202" s="358" t="s">
        <v>3314</v>
      </c>
      <c r="E202" s="353"/>
      <c r="F202" s="359">
        <v>10</v>
      </c>
      <c r="G202" s="346"/>
      <c r="H202" s="346"/>
      <c r="I202" s="346"/>
      <c r="J202" s="125"/>
      <c r="K202" s="125"/>
      <c r="L202" s="125"/>
      <c r="M202" s="125"/>
      <c r="N202" s="125"/>
      <c r="O202" s="125"/>
      <c r="P202" s="355"/>
    </row>
    <row r="203" spans="1:16" ht="29.25" customHeight="1" x14ac:dyDescent="0.2">
      <c r="A203" s="299" t="s">
        <v>3313</v>
      </c>
      <c r="B203" s="200"/>
      <c r="C203" s="354">
        <v>2</v>
      </c>
      <c r="D203" s="358" t="s">
        <v>3315</v>
      </c>
      <c r="E203" s="353"/>
      <c r="F203" s="359">
        <v>10</v>
      </c>
      <c r="G203" s="346"/>
      <c r="H203" s="346"/>
      <c r="I203" s="346"/>
      <c r="J203" s="125"/>
      <c r="K203" s="125"/>
      <c r="L203" s="125"/>
      <c r="M203" s="125"/>
      <c r="N203" s="125"/>
      <c r="O203" s="125"/>
      <c r="P203" s="355"/>
    </row>
    <row r="204" spans="1:16" ht="14.85" customHeight="1" x14ac:dyDescent="0.2">
      <c r="A204" s="299" t="s">
        <v>2798</v>
      </c>
      <c r="B204" s="200"/>
      <c r="C204" s="354">
        <v>2</v>
      </c>
      <c r="D204" s="358" t="s">
        <v>2799</v>
      </c>
      <c r="E204" s="353"/>
      <c r="F204" s="363">
        <v>1</v>
      </c>
      <c r="G204" s="346"/>
      <c r="H204" s="346"/>
      <c r="I204" s="346"/>
      <c r="J204" s="125"/>
      <c r="K204" s="125"/>
      <c r="L204" s="125"/>
      <c r="M204" s="125"/>
      <c r="N204" s="125"/>
      <c r="O204" s="125"/>
      <c r="P204" s="355"/>
    </row>
    <row r="205" spans="1:16" ht="41.25" customHeight="1" x14ac:dyDescent="0.2">
      <c r="A205" s="299" t="s">
        <v>2800</v>
      </c>
      <c r="B205" s="200"/>
      <c r="C205" s="354">
        <v>2</v>
      </c>
      <c r="D205" s="358" t="s">
        <v>3012</v>
      </c>
      <c r="E205" s="353"/>
      <c r="F205" s="359">
        <v>10</v>
      </c>
      <c r="G205" s="346"/>
      <c r="H205" s="346"/>
      <c r="I205" s="346"/>
      <c r="J205" s="125"/>
      <c r="K205" s="125"/>
      <c r="L205" s="125"/>
      <c r="M205" s="125"/>
      <c r="N205" s="125"/>
      <c r="O205" s="125"/>
      <c r="P205" s="355"/>
    </row>
    <row r="206" spans="1:16" ht="14.85" customHeight="1" x14ac:dyDescent="0.2">
      <c r="A206" s="198" t="s">
        <v>3145</v>
      </c>
      <c r="B206" s="203"/>
      <c r="C206" s="42" t="s">
        <v>3062</v>
      </c>
      <c r="D206" s="377" t="s">
        <v>2801</v>
      </c>
      <c r="E206" s="353"/>
      <c r="F206" s="423" t="s">
        <v>56</v>
      </c>
      <c r="G206" s="354"/>
      <c r="H206" s="355"/>
      <c r="I206" s="356"/>
      <c r="J206" s="356"/>
      <c r="K206" s="355"/>
      <c r="L206" s="355"/>
      <c r="M206" s="355"/>
      <c r="N206" s="355"/>
      <c r="O206" s="355"/>
      <c r="P206" s="355"/>
    </row>
    <row r="207" spans="1:16" ht="14.85" customHeight="1" x14ac:dyDescent="0.2">
      <c r="A207" s="299" t="s">
        <v>2802</v>
      </c>
      <c r="B207" s="200"/>
      <c r="C207" s="354">
        <v>2</v>
      </c>
      <c r="D207" s="300" t="s">
        <v>2803</v>
      </c>
      <c r="E207" s="353"/>
      <c r="F207" s="363">
        <v>1</v>
      </c>
      <c r="G207" s="125"/>
      <c r="H207" s="125"/>
      <c r="I207" s="125"/>
      <c r="J207" s="125"/>
      <c r="K207" s="125"/>
      <c r="L207" s="125"/>
      <c r="M207" s="125"/>
      <c r="N207" s="125"/>
      <c r="O207" s="125"/>
      <c r="P207" s="355"/>
    </row>
    <row r="208" spans="1:16" ht="28.5" customHeight="1" x14ac:dyDescent="0.2">
      <c r="A208" s="299" t="s">
        <v>2804</v>
      </c>
      <c r="B208" s="200"/>
      <c r="C208" s="354">
        <v>2</v>
      </c>
      <c r="D208" s="358" t="s">
        <v>2805</v>
      </c>
      <c r="E208" s="353"/>
      <c r="F208" s="363">
        <v>1</v>
      </c>
      <c r="G208" s="125"/>
      <c r="H208" s="125"/>
      <c r="I208" s="125"/>
      <c r="J208" s="125"/>
      <c r="K208" s="125"/>
      <c r="L208" s="125"/>
      <c r="M208" s="125"/>
      <c r="N208" s="125"/>
      <c r="O208" s="125"/>
      <c r="P208" s="355"/>
    </row>
    <row r="209" spans="1:16" ht="28.5" customHeight="1" x14ac:dyDescent="0.2">
      <c r="A209" s="299" t="s">
        <v>2806</v>
      </c>
      <c r="B209" s="200"/>
      <c r="C209" s="354">
        <v>2</v>
      </c>
      <c r="D209" s="358" t="s">
        <v>3316</v>
      </c>
      <c r="E209" s="353"/>
      <c r="F209" s="359">
        <v>10</v>
      </c>
      <c r="G209" s="125"/>
      <c r="H209" s="125"/>
      <c r="I209" s="125"/>
      <c r="J209" s="125"/>
      <c r="K209" s="125"/>
      <c r="L209" s="125"/>
      <c r="M209" s="125"/>
      <c r="N209" s="125"/>
      <c r="O209" s="125"/>
      <c r="P209" s="355"/>
    </row>
    <row r="210" spans="1:16" ht="28.5" customHeight="1" x14ac:dyDescent="0.2">
      <c r="A210" s="299" t="s">
        <v>2808</v>
      </c>
      <c r="B210" s="200"/>
      <c r="C210" s="354">
        <v>2</v>
      </c>
      <c r="D210" s="358" t="s">
        <v>2809</v>
      </c>
      <c r="E210" s="353"/>
      <c r="F210" s="359">
        <v>10</v>
      </c>
      <c r="G210" s="125"/>
      <c r="H210" s="125"/>
      <c r="I210" s="125"/>
      <c r="J210" s="125"/>
      <c r="K210" s="125"/>
      <c r="L210" s="125"/>
      <c r="M210" s="125"/>
      <c r="N210" s="125"/>
      <c r="O210" s="125"/>
      <c r="P210" s="355"/>
    </row>
    <row r="211" spans="1:16" ht="14.85" customHeight="1" x14ac:dyDescent="0.2">
      <c r="A211" s="354"/>
      <c r="B211" s="354"/>
      <c r="C211" s="354"/>
      <c r="D211" s="354"/>
      <c r="E211" s="353"/>
      <c r="F211" s="353"/>
      <c r="G211" s="354"/>
      <c r="H211" s="355"/>
      <c r="I211" s="356"/>
      <c r="J211" s="356"/>
      <c r="K211" s="355"/>
      <c r="L211" s="355"/>
      <c r="M211" s="355"/>
      <c r="N211" s="355"/>
      <c r="O211" s="355"/>
      <c r="P211" s="355"/>
    </row>
  </sheetData>
  <sheetProtection password="F0A6" sheet="1" objects="1" scenarios="1"/>
  <mergeCells count="7">
    <mergeCell ref="D71:E71"/>
    <mergeCell ref="K9:L12"/>
    <mergeCell ref="A10:C10"/>
    <mergeCell ref="A11:C11"/>
    <mergeCell ref="A18:D18"/>
    <mergeCell ref="D46:E46"/>
    <mergeCell ref="A12:C12"/>
  </mergeCells>
  <pageMargins left="0.70866141732283472" right="0.51181102362204722" top="0.39370078740157483" bottom="0.11811023622047245" header="0.31496062992125984" footer="0.19685039370078741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_x000a_" xr:uid="{00000000-0002-0000-0700-000000000000}">
          <x14:formula1>
            <xm:f>Valinnat!$A$3:$A$4</xm:f>
          </x14:formula1>
          <xm:sqref>F63:F64 F57 F204 F68:F70 F61:L61 F100:O100 F184:I184 F102:K102 F104:K104 F83:K83 F108:F109 F111:G111 F113:H113 F115:I115 F117:O117 F122 F127:F128 F73 F98:I98 F90:F91 F161:F163 F165:F166 F173:F174 F146 F106:G106 F188:F190 F186 F195:H195 F207:F208 F193 F85:F88 F158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700-000001000000}">
          <x14:formula1>
            <xm:f>Valinnat!$A$32:$A$35</xm:f>
          </x14:formula1>
          <xm:sqref>F123</xm:sqref>
        </x14:dataValidation>
        <x14:dataValidation type="list" allowBlank="1" showInputMessage="1" showErrorMessage="1" prompt="1 Monitorointijärjestelmä_x000a_2 Manuaalinen seuranta_x000a_3 Ei seurata" xr:uid="{00000000-0002-0000-0700-000002000000}">
          <x14:formula1>
            <xm:f>Valinnat!$A$43:$A$45</xm:f>
          </x14:formula1>
          <xm:sqref>F120</xm:sqref>
        </x14:dataValidation>
        <x14:dataValidation type="list" allowBlank="1" showInputMessage="1" showErrorMessage="1" prompt="1 Automaattinen_x000a_2 Manuaalinen_x000a_3 Ei monitoroida" xr:uid="{00000000-0002-0000-0700-000003000000}">
          <x14:formula1>
            <xm:f>Valinnat!$A$38:$A$40</xm:f>
          </x14:formula1>
          <xm:sqref>F176:F178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700-000004000000}">
          <x14:formula1>
            <xm:f>Valinnat!$A$48:$A$52</xm:f>
          </x14:formula1>
          <xm:sqref>F164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>
    <pageSetUpPr fitToPage="1"/>
  </sheetPr>
  <dimension ref="A1:S177"/>
  <sheetViews>
    <sheetView showGridLines="0" topLeftCell="A75" zoomScaleNormal="100" zoomScaleSheetLayoutView="55" workbookViewId="0">
      <selection activeCell="F80" sqref="F80"/>
    </sheetView>
  </sheetViews>
  <sheetFormatPr defaultColWidth="9.28515625" defaultRowHeight="14.85" customHeight="1" x14ac:dyDescent="0.2"/>
  <cols>
    <col min="1" max="1" width="8.7109375" style="27" customWidth="1"/>
    <col min="2" max="2" width="3.285156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8.5703125" style="42" customWidth="1"/>
    <col min="10" max="10" width="16.710937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2.14062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117</v>
      </c>
      <c r="G1" s="27" t="s">
        <v>40</v>
      </c>
      <c r="H1" s="40" t="s">
        <v>56</v>
      </c>
    </row>
    <row r="2" spans="1:13" ht="14.85" hidden="1" customHeight="1" x14ac:dyDescent="0.2">
      <c r="A2" s="27" t="s">
        <v>115</v>
      </c>
      <c r="B2" s="27">
        <f>Tiedonantajataso</f>
        <v>201</v>
      </c>
      <c r="C2" s="27">
        <f>365</f>
        <v>365</v>
      </c>
      <c r="D2" s="27" t="str">
        <f>K9</f>
        <v>RA04</v>
      </c>
      <c r="E2" s="27" t="s">
        <v>3340</v>
      </c>
      <c r="F2" s="27" t="s">
        <v>3341</v>
      </c>
      <c r="G2" s="27" t="s">
        <v>1690</v>
      </c>
      <c r="H2" s="40" t="s">
        <v>3342</v>
      </c>
    </row>
    <row r="4" spans="1:13" ht="14.85" customHeight="1" x14ac:dyDescent="0.2">
      <c r="A4" s="181" t="s">
        <v>137</v>
      </c>
      <c r="B4" s="182"/>
      <c r="C4" s="183"/>
      <c r="D4" s="183"/>
      <c r="E4" s="184"/>
      <c r="F4" s="188"/>
      <c r="G4" s="187"/>
      <c r="H4" s="42"/>
      <c r="K4" s="188" t="s">
        <v>111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112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401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559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575</v>
      </c>
      <c r="L9" s="462"/>
      <c r="M9" s="42"/>
    </row>
    <row r="10" spans="1:13" ht="29.65" customHeight="1" x14ac:dyDescent="0.2">
      <c r="A10" s="456" t="s">
        <v>365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41.25" customHeight="1" x14ac:dyDescent="0.2">
      <c r="A11" s="467" t="s">
        <v>33</v>
      </c>
      <c r="B11" s="467"/>
      <c r="C11" s="467"/>
      <c r="D11" s="468" t="s">
        <v>1931</v>
      </c>
      <c r="E11" s="468"/>
      <c r="F11" s="468"/>
      <c r="G11" s="468"/>
      <c r="H11" s="468"/>
      <c r="K11" s="463"/>
      <c r="L11" s="464"/>
      <c r="M11" s="42"/>
    </row>
    <row r="12" spans="1:13" ht="27" customHeight="1" x14ac:dyDescent="0.2">
      <c r="A12" s="456" t="s">
        <v>35</v>
      </c>
      <c r="B12" s="456"/>
      <c r="C12" s="456"/>
      <c r="D12" s="191" t="s">
        <v>180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</v>
      </c>
      <c r="B13" s="42"/>
      <c r="C13" s="42"/>
      <c r="D13" s="183" t="s">
        <v>626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113</v>
      </c>
      <c r="B14" s="186"/>
      <c r="C14" s="187"/>
      <c r="D14" s="187" t="s">
        <v>1762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9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9" ht="29.25" customHeight="1" x14ac:dyDescent="0.2">
      <c r="A18" s="457" t="s">
        <v>750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9" ht="22.5" customHeight="1" x14ac:dyDescent="0.2">
      <c r="A19" s="42"/>
      <c r="B19" s="42"/>
      <c r="C19" s="187"/>
      <c r="D19" s="189" t="s">
        <v>406</v>
      </c>
      <c r="E19" s="194"/>
      <c r="F19" s="226" t="s">
        <v>56</v>
      </c>
      <c r="G19" s="227" t="s">
        <v>616</v>
      </c>
      <c r="H19" s="227" t="s">
        <v>617</v>
      </c>
      <c r="I19" s="227" t="s">
        <v>618</v>
      </c>
      <c r="J19" s="227" t="s">
        <v>619</v>
      </c>
      <c r="K19" s="227" t="s">
        <v>620</v>
      </c>
      <c r="L19" s="227" t="s">
        <v>621</v>
      </c>
      <c r="M19" s="227" t="s">
        <v>622</v>
      </c>
      <c r="N19" s="227" t="s">
        <v>623</v>
      </c>
      <c r="O19" s="227" t="s">
        <v>624</v>
      </c>
    </row>
    <row r="20" spans="1:19" ht="22.5" customHeight="1" x14ac:dyDescent="0.25">
      <c r="A20" s="183" t="s">
        <v>32</v>
      </c>
      <c r="B20" s="183"/>
      <c r="C20" s="195"/>
      <c r="D20" s="196" t="s">
        <v>407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9" s="43" customFormat="1" ht="37.5" customHeight="1" x14ac:dyDescent="0.2">
      <c r="A21" s="198" t="s">
        <v>3146</v>
      </c>
      <c r="B21" s="203"/>
      <c r="C21" s="42" t="s">
        <v>3062</v>
      </c>
      <c r="D21" s="198" t="s">
        <v>463</v>
      </c>
      <c r="E21" s="202"/>
      <c r="F21" s="154" t="s">
        <v>53</v>
      </c>
      <c r="G21" s="154" t="s">
        <v>627</v>
      </c>
      <c r="H21" s="154" t="s">
        <v>462</v>
      </c>
      <c r="I21" s="154" t="s">
        <v>510</v>
      </c>
      <c r="J21" s="126"/>
      <c r="K21" s="125"/>
      <c r="L21" s="125"/>
      <c r="M21" s="125"/>
      <c r="N21" s="125"/>
      <c r="O21" s="161"/>
    </row>
    <row r="22" spans="1:19" s="43" customFormat="1" ht="15" customHeight="1" x14ac:dyDescent="0.2">
      <c r="A22" s="199">
        <v>20</v>
      </c>
      <c r="B22" s="200"/>
      <c r="C22" s="42" t="s">
        <v>3063</v>
      </c>
      <c r="D22" s="201" t="s">
        <v>638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9" s="43" customFormat="1" ht="15" customHeight="1" x14ac:dyDescent="0.2">
      <c r="A23" s="199">
        <v>30</v>
      </c>
      <c r="B23" s="200"/>
      <c r="C23" s="42" t="s">
        <v>3063</v>
      </c>
      <c r="D23" s="201" t="s">
        <v>640</v>
      </c>
      <c r="E23" s="202"/>
      <c r="F23" s="159">
        <v>10</v>
      </c>
      <c r="G23" s="241">
        <v>10</v>
      </c>
      <c r="H23" s="251">
        <v>10</v>
      </c>
      <c r="I23" s="251">
        <v>10</v>
      </c>
      <c r="J23" s="124"/>
      <c r="K23" s="125"/>
      <c r="L23" s="125"/>
      <c r="M23" s="125"/>
      <c r="N23" s="125"/>
      <c r="O23" s="162"/>
    </row>
    <row r="24" spans="1:19" s="43" customFormat="1" ht="15" customHeight="1" x14ac:dyDescent="0.2">
      <c r="A24" s="199" t="s">
        <v>629</v>
      </c>
      <c r="B24" s="200"/>
      <c r="C24" s="42" t="s">
        <v>3063</v>
      </c>
      <c r="D24" s="201" t="s">
        <v>418</v>
      </c>
      <c r="E24" s="202"/>
      <c r="F24" s="149">
        <v>10</v>
      </c>
      <c r="G24" s="149">
        <v>10</v>
      </c>
      <c r="H24" s="149">
        <v>10</v>
      </c>
      <c r="I24" s="149">
        <v>10</v>
      </c>
      <c r="J24" s="124"/>
      <c r="K24" s="125"/>
      <c r="L24" s="125"/>
      <c r="M24" s="125"/>
      <c r="N24" s="125"/>
      <c r="O24" s="162"/>
    </row>
    <row r="25" spans="1:19" s="43" customFormat="1" ht="15" customHeight="1" x14ac:dyDescent="0.2">
      <c r="A25" s="199" t="s">
        <v>787</v>
      </c>
      <c r="B25" s="200"/>
      <c r="C25" s="42" t="s">
        <v>3063</v>
      </c>
      <c r="D25" s="201" t="s">
        <v>786</v>
      </c>
      <c r="E25" s="202"/>
      <c r="F25" s="252">
        <v>10</v>
      </c>
      <c r="G25" s="252">
        <v>10</v>
      </c>
      <c r="H25" s="155">
        <v>10</v>
      </c>
      <c r="I25" s="152">
        <v>10</v>
      </c>
      <c r="J25" s="124"/>
      <c r="K25" s="125"/>
      <c r="L25" s="125"/>
      <c r="M25" s="125"/>
      <c r="N25" s="125"/>
      <c r="O25" s="162"/>
    </row>
    <row r="26" spans="1:19" s="43" customFormat="1" ht="15" customHeight="1" x14ac:dyDescent="0.2">
      <c r="A26" s="199" t="s">
        <v>630</v>
      </c>
      <c r="B26" s="200"/>
      <c r="C26" s="42" t="s">
        <v>3063</v>
      </c>
      <c r="D26" s="201" t="s">
        <v>3297</v>
      </c>
      <c r="E26" s="204"/>
      <c r="F26" s="160"/>
      <c r="G26" s="152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9" s="43" customFormat="1" ht="30" customHeight="1" x14ac:dyDescent="0.25">
      <c r="A27" s="42"/>
      <c r="B27" s="42"/>
      <c r="C27" s="42"/>
      <c r="D27" s="205" t="s">
        <v>408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9" s="43" customFormat="1" ht="15" customHeight="1" x14ac:dyDescent="0.2">
      <c r="A28" s="198" t="s">
        <v>3147</v>
      </c>
      <c r="B28" s="203"/>
      <c r="C28" s="42" t="s">
        <v>3062</v>
      </c>
      <c r="D28" s="206" t="s">
        <v>414</v>
      </c>
      <c r="E28" s="197"/>
      <c r="F28" s="423" t="s">
        <v>56</v>
      </c>
      <c r="G28" s="44"/>
      <c r="H28" s="44"/>
      <c r="I28" s="44"/>
      <c r="J28" s="44"/>
      <c r="K28" s="44"/>
      <c r="L28" s="44"/>
      <c r="M28" s="44"/>
      <c r="N28" s="44"/>
      <c r="S28" s="413"/>
    </row>
    <row r="29" spans="1:19" s="43" customFormat="1" ht="15" customHeight="1" x14ac:dyDescent="0.2">
      <c r="A29" s="199">
        <v>100</v>
      </c>
      <c r="B29" s="200"/>
      <c r="C29" s="42" t="s">
        <v>3063</v>
      </c>
      <c r="D29" s="207" t="s">
        <v>464</v>
      </c>
      <c r="E29" s="208"/>
      <c r="F29" s="148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R29" s="15"/>
      <c r="S29" s="413"/>
    </row>
    <row r="30" spans="1:19" s="43" customFormat="1" ht="36" customHeight="1" x14ac:dyDescent="0.2">
      <c r="A30" s="198" t="s">
        <v>3148</v>
      </c>
      <c r="B30" s="203"/>
      <c r="C30" s="42" t="s">
        <v>3062</v>
      </c>
      <c r="D30" s="424" t="s">
        <v>414</v>
      </c>
      <c r="E30" s="208"/>
      <c r="F30" s="154" t="s">
        <v>696</v>
      </c>
      <c r="G30" s="154" t="s">
        <v>697</v>
      </c>
      <c r="H30" s="125"/>
      <c r="I30" s="125"/>
      <c r="J30" s="125"/>
      <c r="K30" s="125"/>
      <c r="L30" s="125"/>
      <c r="M30" s="125"/>
      <c r="N30" s="125"/>
      <c r="O30" s="162"/>
      <c r="R30" s="15"/>
      <c r="S30" s="413"/>
    </row>
    <row r="31" spans="1:19" s="43" customFormat="1" ht="15" customHeight="1" x14ac:dyDescent="0.2">
      <c r="A31" s="199" t="s">
        <v>698</v>
      </c>
      <c r="B31" s="200"/>
      <c r="C31" s="42" t="s">
        <v>3063</v>
      </c>
      <c r="D31" s="207" t="s">
        <v>695</v>
      </c>
      <c r="E31" s="208"/>
      <c r="F31" s="148">
        <v>10</v>
      </c>
      <c r="G31" s="260">
        <v>10</v>
      </c>
      <c r="H31" s="125"/>
      <c r="I31" s="125"/>
      <c r="J31" s="125"/>
      <c r="K31" s="125"/>
      <c r="L31" s="125"/>
      <c r="M31" s="125"/>
      <c r="N31" s="125"/>
      <c r="O31" s="162"/>
      <c r="R31" s="15"/>
    </row>
    <row r="32" spans="1:19" s="43" customFormat="1" ht="15" customHeight="1" x14ac:dyDescent="0.2">
      <c r="A32" s="198" t="s">
        <v>3149</v>
      </c>
      <c r="B32" s="203"/>
      <c r="C32" s="42" t="s">
        <v>3062</v>
      </c>
      <c r="D32" s="43" t="s">
        <v>414</v>
      </c>
      <c r="F32" s="423" t="s">
        <v>56</v>
      </c>
      <c r="R32" s="15"/>
    </row>
    <row r="33" spans="1:19" ht="15" customHeight="1" x14ac:dyDescent="0.2">
      <c r="A33" s="199">
        <v>110</v>
      </c>
      <c r="B33" s="200"/>
      <c r="C33" s="42" t="s">
        <v>3063</v>
      </c>
      <c r="D33" s="207" t="s">
        <v>465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  <c r="R33" s="15"/>
    </row>
    <row r="34" spans="1:19" ht="15" customHeight="1" x14ac:dyDescent="0.2">
      <c r="A34" s="199">
        <v>120</v>
      </c>
      <c r="B34" s="200"/>
      <c r="C34" s="42" t="s">
        <v>3063</v>
      </c>
      <c r="D34" s="207" t="s">
        <v>1938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  <c r="R34" s="15"/>
    </row>
    <row r="35" spans="1:19" ht="15" customHeight="1" x14ac:dyDescent="0.2">
      <c r="A35" s="199" t="s">
        <v>1645</v>
      </c>
      <c r="B35" s="200"/>
      <c r="C35" s="42" t="s">
        <v>3063</v>
      </c>
      <c r="D35" s="207" t="s">
        <v>1939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  <c r="R35" s="15"/>
    </row>
    <row r="36" spans="1:19" ht="15" customHeight="1" x14ac:dyDescent="0.2">
      <c r="A36" s="199">
        <v>130</v>
      </c>
      <c r="B36" s="200"/>
      <c r="C36" s="42" t="s">
        <v>3063</v>
      </c>
      <c r="D36" s="207" t="s">
        <v>1940</v>
      </c>
      <c r="E36" s="209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9" ht="15" customHeight="1" x14ac:dyDescent="0.2">
      <c r="A37" s="199">
        <v>140</v>
      </c>
      <c r="B37" s="200"/>
      <c r="C37" s="419" t="s">
        <v>3063</v>
      </c>
      <c r="D37" s="207" t="s">
        <v>468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9" ht="15" customHeight="1" x14ac:dyDescent="0.2">
      <c r="A38" s="199">
        <v>150</v>
      </c>
      <c r="B38" s="200"/>
      <c r="C38" s="419" t="s">
        <v>3063</v>
      </c>
      <c r="D38" s="210" t="s">
        <v>469</v>
      </c>
      <c r="E38" s="208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9" ht="15" customHeight="1" x14ac:dyDescent="0.2">
      <c r="A39" s="199" t="s">
        <v>760</v>
      </c>
      <c r="B39" s="200"/>
      <c r="C39" s="419" t="s">
        <v>3063</v>
      </c>
      <c r="D39" s="210" t="s">
        <v>1809</v>
      </c>
      <c r="E39" s="208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9" ht="15" customHeight="1" x14ac:dyDescent="0.2">
      <c r="A40" s="199">
        <v>170</v>
      </c>
      <c r="B40" s="200"/>
      <c r="C40" s="195" t="s">
        <v>3063</v>
      </c>
      <c r="D40" s="207" t="s">
        <v>641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9" ht="15" customHeight="1" x14ac:dyDescent="0.2">
      <c r="A41" s="198" t="s">
        <v>3150</v>
      </c>
      <c r="B41" s="203"/>
      <c r="C41" s="42" t="s">
        <v>3062</v>
      </c>
      <c r="D41" s="212" t="s">
        <v>409</v>
      </c>
      <c r="E41" s="197"/>
      <c r="F41" s="423" t="s">
        <v>56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9" ht="15" customHeight="1" x14ac:dyDescent="0.2">
      <c r="A42" s="199">
        <v>200</v>
      </c>
      <c r="B42" s="200"/>
      <c r="C42" s="195" t="s">
        <v>3063</v>
      </c>
      <c r="D42" s="207" t="s">
        <v>464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S42" s="414"/>
    </row>
    <row r="43" spans="1:19" ht="36" customHeight="1" x14ac:dyDescent="0.2">
      <c r="A43" s="198" t="s">
        <v>3151</v>
      </c>
      <c r="B43" s="203"/>
      <c r="C43" s="42" t="s">
        <v>3062</v>
      </c>
      <c r="D43" s="225" t="s">
        <v>409</v>
      </c>
      <c r="E43" s="188"/>
      <c r="F43" s="154" t="s">
        <v>696</v>
      </c>
      <c r="G43" s="154" t="s">
        <v>697</v>
      </c>
      <c r="H43" s="154" t="s">
        <v>717</v>
      </c>
      <c r="I43" s="125"/>
      <c r="J43" s="125"/>
      <c r="K43" s="125"/>
      <c r="L43" s="125"/>
      <c r="M43" s="125"/>
      <c r="N43" s="125"/>
      <c r="O43" s="162"/>
      <c r="S43" s="414"/>
    </row>
    <row r="44" spans="1:19" ht="15" customHeight="1" x14ac:dyDescent="0.2">
      <c r="A44" s="199" t="s">
        <v>699</v>
      </c>
      <c r="B44" s="200"/>
      <c r="C44" s="195" t="s">
        <v>3063</v>
      </c>
      <c r="D44" s="207" t="s">
        <v>695</v>
      </c>
      <c r="E44" s="188"/>
      <c r="F44" s="157">
        <v>10</v>
      </c>
      <c r="G44" s="148">
        <v>10</v>
      </c>
      <c r="H44" s="260">
        <v>10</v>
      </c>
      <c r="I44" s="125"/>
      <c r="J44" s="125"/>
      <c r="K44" s="125"/>
      <c r="L44" s="125"/>
      <c r="M44" s="125"/>
      <c r="N44" s="125"/>
      <c r="O44" s="162"/>
    </row>
    <row r="45" spans="1:19" ht="15" customHeight="1" x14ac:dyDescent="0.2">
      <c r="A45" s="198" t="s">
        <v>3152</v>
      </c>
      <c r="B45" s="203"/>
      <c r="C45" s="42" t="s">
        <v>3062</v>
      </c>
      <c r="D45" s="225" t="s">
        <v>409</v>
      </c>
      <c r="E45" s="41"/>
      <c r="F45" s="423" t="s">
        <v>56</v>
      </c>
      <c r="G45" s="41"/>
      <c r="I45" s="41"/>
      <c r="J45" s="41"/>
    </row>
    <row r="46" spans="1:19" ht="15" customHeight="1" x14ac:dyDescent="0.2">
      <c r="A46" s="199">
        <v>210</v>
      </c>
      <c r="B46" s="200"/>
      <c r="C46" s="195" t="s">
        <v>3063</v>
      </c>
      <c r="D46" s="207" t="s">
        <v>465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9" ht="15" customHeight="1" x14ac:dyDescent="0.2">
      <c r="A47" s="199">
        <v>220</v>
      </c>
      <c r="B47" s="200"/>
      <c r="C47" s="195" t="s">
        <v>3063</v>
      </c>
      <c r="D47" s="207" t="s">
        <v>471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9" ht="15" customHeight="1" x14ac:dyDescent="0.2">
      <c r="A48" s="199">
        <v>230</v>
      </c>
      <c r="B48" s="200"/>
      <c r="C48" s="195" t="s">
        <v>3063</v>
      </c>
      <c r="D48" s="207" t="s">
        <v>1647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29.25" customHeight="1" x14ac:dyDescent="0.2">
      <c r="A49" s="199" t="s">
        <v>1836</v>
      </c>
      <c r="B49" s="200"/>
      <c r="C49" s="195" t="s">
        <v>3063</v>
      </c>
      <c r="D49" s="210" t="s">
        <v>1950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29.25" customHeight="1" x14ac:dyDescent="0.2">
      <c r="A50" s="199">
        <v>240</v>
      </c>
      <c r="B50" s="200"/>
      <c r="C50" s="195" t="s">
        <v>3063</v>
      </c>
      <c r="D50" s="210" t="s">
        <v>1951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29.25" customHeight="1" x14ac:dyDescent="0.2">
      <c r="A51" s="199">
        <v>250</v>
      </c>
      <c r="B51" s="200"/>
      <c r="C51" s="195" t="s">
        <v>3063</v>
      </c>
      <c r="D51" s="210" t="s">
        <v>1952</v>
      </c>
      <c r="E51" s="188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 t="s">
        <v>720</v>
      </c>
      <c r="B52" s="200"/>
      <c r="C52" s="356" t="s">
        <v>3063</v>
      </c>
      <c r="D52" s="207" t="s">
        <v>788</v>
      </c>
      <c r="E52" s="188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42" customHeight="1" x14ac:dyDescent="0.2">
      <c r="A53" s="199">
        <v>300</v>
      </c>
      <c r="B53" s="200"/>
      <c r="C53" s="195" t="s">
        <v>3063</v>
      </c>
      <c r="D53" s="214" t="s">
        <v>704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741</v>
      </c>
      <c r="B54" s="200"/>
      <c r="C54" s="195" t="s">
        <v>3063</v>
      </c>
      <c r="D54" s="207" t="s">
        <v>725</v>
      </c>
      <c r="E54" s="188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3063</v>
      </c>
      <c r="D55" s="214" t="s">
        <v>3298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27" customHeight="1" x14ac:dyDescent="0.2">
      <c r="A56" s="199" t="s">
        <v>761</v>
      </c>
      <c r="B56" s="200"/>
      <c r="C56" s="195" t="s">
        <v>3063</v>
      </c>
      <c r="D56" s="214" t="s">
        <v>641</v>
      </c>
      <c r="E56" s="195"/>
      <c r="F56" s="157">
        <v>10</v>
      </c>
      <c r="G56" s="127"/>
      <c r="H56" s="128"/>
      <c r="I56" s="128"/>
      <c r="J56" s="128"/>
      <c r="K56" s="128"/>
      <c r="L56" s="128"/>
      <c r="M56" s="128"/>
      <c r="N56" s="128"/>
      <c r="O56" s="163"/>
    </row>
    <row r="57" spans="1:15" ht="18.75" customHeight="1" x14ac:dyDescent="0.2">
      <c r="A57" s="198" t="s">
        <v>3153</v>
      </c>
      <c r="B57" s="203"/>
      <c r="C57" s="42" t="s">
        <v>3062</v>
      </c>
      <c r="D57" s="244" t="s">
        <v>513</v>
      </c>
      <c r="E57" s="214"/>
      <c r="F57" s="423" t="s">
        <v>56</v>
      </c>
      <c r="G57" s="214"/>
      <c r="H57" s="214"/>
      <c r="I57" s="214"/>
      <c r="J57" s="214"/>
      <c r="K57" s="214"/>
      <c r="L57" s="214"/>
      <c r="M57" s="214"/>
      <c r="N57" s="214"/>
      <c r="O57" s="214"/>
    </row>
    <row r="58" spans="1:15" ht="15" customHeight="1" x14ac:dyDescent="0.2">
      <c r="A58" s="199" t="s">
        <v>742</v>
      </c>
      <c r="B58" s="200"/>
      <c r="C58" s="195" t="s">
        <v>3063</v>
      </c>
      <c r="D58" s="214" t="s">
        <v>3299</v>
      </c>
      <c r="E58" s="195"/>
      <c r="F58" s="157">
        <v>1</v>
      </c>
      <c r="G58" s="126"/>
      <c r="H58" s="122"/>
      <c r="I58" s="122"/>
      <c r="J58" s="122"/>
      <c r="K58" s="122"/>
      <c r="L58" s="122"/>
      <c r="M58" s="122"/>
      <c r="N58" s="122"/>
      <c r="O58" s="161"/>
    </row>
    <row r="59" spans="1:15" ht="36.75" customHeight="1" x14ac:dyDescent="0.2">
      <c r="A59" s="198" t="s">
        <v>3154</v>
      </c>
      <c r="B59" s="203"/>
      <c r="C59" s="42" t="s">
        <v>3062</v>
      </c>
      <c r="D59" s="42" t="s">
        <v>513</v>
      </c>
      <c r="E59" s="195"/>
      <c r="F59" s="154" t="s">
        <v>53</v>
      </c>
      <c r="G59" s="154" t="s">
        <v>627</v>
      </c>
      <c r="H59" s="154" t="s">
        <v>462</v>
      </c>
      <c r="I59" s="154" t="s">
        <v>510</v>
      </c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560</v>
      </c>
      <c r="B60" s="200"/>
      <c r="C60" s="195" t="s">
        <v>3063</v>
      </c>
      <c r="D60" s="207" t="s">
        <v>557</v>
      </c>
      <c r="E60" s="195"/>
      <c r="F60" s="175">
        <v>10</v>
      </c>
      <c r="G60" s="176">
        <v>10</v>
      </c>
      <c r="H60" s="176">
        <v>10</v>
      </c>
      <c r="I60" s="176">
        <v>10</v>
      </c>
      <c r="J60" s="128"/>
      <c r="K60" s="128"/>
      <c r="L60" s="128"/>
      <c r="M60" s="128"/>
      <c r="N60" s="128"/>
      <c r="O60" s="163"/>
    </row>
    <row r="61" spans="1:15" ht="18.75" customHeight="1" x14ac:dyDescent="0.2">
      <c r="A61" s="198" t="s">
        <v>3155</v>
      </c>
      <c r="B61" s="203"/>
      <c r="C61" s="42" t="s">
        <v>3062</v>
      </c>
      <c r="D61" s="218" t="s">
        <v>410</v>
      </c>
      <c r="E61" s="195"/>
      <c r="F61" s="423" t="s">
        <v>56</v>
      </c>
      <c r="G61" s="46"/>
      <c r="H61" s="46"/>
      <c r="I61" s="46"/>
      <c r="J61" s="46"/>
      <c r="K61" s="46"/>
      <c r="L61" s="46"/>
      <c r="M61" s="46"/>
      <c r="N61" s="46"/>
      <c r="O61" s="46"/>
    </row>
    <row r="62" spans="1:15" ht="15" customHeight="1" x14ac:dyDescent="0.2">
      <c r="A62" s="199">
        <v>640</v>
      </c>
      <c r="B62" s="200"/>
      <c r="C62" s="195" t="s">
        <v>3063</v>
      </c>
      <c r="D62" s="217" t="s">
        <v>483</v>
      </c>
      <c r="E62" s="195"/>
      <c r="F62" s="175">
        <v>10</v>
      </c>
      <c r="G62" s="122"/>
      <c r="H62" s="122"/>
      <c r="I62" s="122"/>
      <c r="J62" s="122"/>
      <c r="K62" s="122"/>
      <c r="L62" s="122"/>
      <c r="M62" s="122"/>
      <c r="N62" s="122"/>
      <c r="O62" s="161"/>
    </row>
    <row r="63" spans="1:15" ht="15" customHeight="1" x14ac:dyDescent="0.2">
      <c r="A63" s="199" t="s">
        <v>1648</v>
      </c>
      <c r="B63" s="200"/>
      <c r="C63" s="195" t="s">
        <v>3063</v>
      </c>
      <c r="D63" s="217" t="s">
        <v>1649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199" t="s">
        <v>718</v>
      </c>
      <c r="B64" s="200"/>
      <c r="C64" s="195" t="s">
        <v>3063</v>
      </c>
      <c r="D64" s="217" t="s">
        <v>719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21.75" customHeight="1" x14ac:dyDescent="0.2">
      <c r="A65" s="215"/>
      <c r="B65" s="184"/>
      <c r="C65" s="195"/>
      <c r="D65" s="216"/>
      <c r="E65" s="195"/>
      <c r="F65" s="214"/>
      <c r="G65" s="214"/>
      <c r="H65" s="214"/>
      <c r="I65" s="214"/>
      <c r="J65" s="214"/>
      <c r="K65" s="214"/>
      <c r="L65" s="214"/>
      <c r="M65" s="214"/>
      <c r="N65" s="214"/>
      <c r="O65" s="214"/>
    </row>
    <row r="66" spans="1:15" ht="36.75" customHeight="1" x14ac:dyDescent="0.2">
      <c r="A66" s="198" t="s">
        <v>3156</v>
      </c>
      <c r="B66" s="203"/>
      <c r="C66" s="42" t="s">
        <v>3062</v>
      </c>
      <c r="D66" s="216" t="s">
        <v>1693</v>
      </c>
      <c r="E66" s="195"/>
      <c r="F66" s="154" t="s">
        <v>53</v>
      </c>
      <c r="G66" s="154" t="s">
        <v>627</v>
      </c>
      <c r="H66" s="154" t="s">
        <v>462</v>
      </c>
      <c r="I66" s="154" t="s">
        <v>510</v>
      </c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700</v>
      </c>
      <c r="B67" s="200"/>
      <c r="C67" s="217"/>
      <c r="D67" s="242" t="s">
        <v>2043</v>
      </c>
      <c r="E67" s="195"/>
      <c r="F67" s="157">
        <v>1000</v>
      </c>
      <c r="G67" s="157">
        <v>1000</v>
      </c>
      <c r="H67" s="157">
        <v>1000</v>
      </c>
      <c r="I67" s="157">
        <v>1000</v>
      </c>
      <c r="J67" s="125"/>
      <c r="K67" s="125"/>
      <c r="L67" s="125"/>
      <c r="M67" s="125"/>
      <c r="N67" s="125"/>
      <c r="O67" s="162"/>
    </row>
    <row r="68" spans="1:15" ht="15" customHeight="1" x14ac:dyDescent="0.2">
      <c r="A68" s="199" t="s">
        <v>745</v>
      </c>
      <c r="B68" s="200"/>
      <c r="C68" s="217" t="s">
        <v>3063</v>
      </c>
      <c r="D68" s="242" t="s">
        <v>2667</v>
      </c>
      <c r="E68" s="195"/>
      <c r="F68" s="157">
        <v>1000</v>
      </c>
      <c r="G68" s="157">
        <v>1000</v>
      </c>
      <c r="H68" s="157">
        <v>1000</v>
      </c>
      <c r="I68" s="157">
        <v>1000</v>
      </c>
      <c r="J68" s="125"/>
      <c r="K68" s="125"/>
      <c r="L68" s="125"/>
      <c r="M68" s="125"/>
      <c r="N68" s="125"/>
      <c r="O68" s="162"/>
    </row>
    <row r="69" spans="1:15" ht="15" customHeight="1" x14ac:dyDescent="0.2">
      <c r="A69" s="198" t="s">
        <v>3157</v>
      </c>
      <c r="B69" s="203"/>
      <c r="C69" s="42" t="s">
        <v>3062</v>
      </c>
      <c r="D69" s="242" t="s">
        <v>1693</v>
      </c>
      <c r="E69" s="195"/>
      <c r="F69" s="253" t="s">
        <v>790</v>
      </c>
      <c r="G69" s="253" t="s">
        <v>791</v>
      </c>
      <c r="H69" s="122"/>
      <c r="I69" s="122"/>
      <c r="J69" s="125"/>
      <c r="K69" s="125"/>
      <c r="L69" s="125"/>
      <c r="M69" s="125"/>
      <c r="N69" s="125"/>
      <c r="O69" s="162"/>
    </row>
    <row r="70" spans="1:15" ht="15" customHeight="1" x14ac:dyDescent="0.2">
      <c r="A70" s="199" t="s">
        <v>701</v>
      </c>
      <c r="B70" s="200"/>
      <c r="C70" s="195" t="s">
        <v>3063</v>
      </c>
      <c r="D70" s="217" t="s">
        <v>2044</v>
      </c>
      <c r="E70" s="195"/>
      <c r="F70" s="157">
        <v>1000</v>
      </c>
      <c r="G70" s="157">
        <v>1000</v>
      </c>
      <c r="H70" s="128"/>
      <c r="I70" s="128"/>
      <c r="J70" s="128"/>
      <c r="K70" s="128"/>
      <c r="L70" s="128"/>
      <c r="M70" s="128"/>
      <c r="N70" s="128"/>
      <c r="O70" s="163"/>
    </row>
    <row r="71" spans="1:15" ht="14.25" customHeight="1" x14ac:dyDescent="0.2">
      <c r="A71" s="42"/>
      <c r="B71" s="42"/>
      <c r="C71" s="187"/>
      <c r="D71" s="187"/>
      <c r="E71" s="188"/>
    </row>
    <row r="72" spans="1:15" ht="16.5" customHeight="1" x14ac:dyDescent="0.2">
      <c r="A72" s="42"/>
      <c r="B72" s="42"/>
      <c r="C72" s="187"/>
      <c r="D72" s="219" t="s">
        <v>411</v>
      </c>
      <c r="E72" s="188"/>
    </row>
    <row r="73" spans="1:15" ht="46.5" customHeight="1" x14ac:dyDescent="0.2">
      <c r="A73" s="198" t="s">
        <v>3158</v>
      </c>
      <c r="B73" s="203"/>
      <c r="C73" s="42" t="s">
        <v>3062</v>
      </c>
      <c r="D73" s="198" t="s">
        <v>486</v>
      </c>
      <c r="E73" s="188"/>
      <c r="F73" s="147" t="s">
        <v>1769</v>
      </c>
      <c r="G73" s="147" t="s">
        <v>408</v>
      </c>
      <c r="H73" s="147" t="s">
        <v>491</v>
      </c>
      <c r="I73" s="147" t="s">
        <v>492</v>
      </c>
      <c r="J73" s="147" t="s">
        <v>410</v>
      </c>
      <c r="K73" s="147" t="s">
        <v>652</v>
      </c>
      <c r="L73" s="126"/>
      <c r="M73" s="122"/>
      <c r="N73" s="122"/>
      <c r="O73" s="161"/>
    </row>
    <row r="74" spans="1:15" ht="15" customHeight="1" x14ac:dyDescent="0.2">
      <c r="A74" s="199">
        <v>710</v>
      </c>
      <c r="B74" s="200"/>
      <c r="C74" s="187" t="s">
        <v>3063</v>
      </c>
      <c r="D74" s="201" t="s">
        <v>1770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3159</v>
      </c>
      <c r="B75" s="41"/>
      <c r="C75" s="41">
        <v>1</v>
      </c>
      <c r="D75" s="41" t="s">
        <v>486</v>
      </c>
      <c r="E75" s="41"/>
      <c r="F75" s="423" t="s">
        <v>56</v>
      </c>
      <c r="G75" s="41"/>
      <c r="I75" s="41"/>
      <c r="J75" s="41"/>
    </row>
    <row r="76" spans="1:15" ht="39.4" customHeight="1" x14ac:dyDescent="0.2">
      <c r="A76" s="199">
        <v>720</v>
      </c>
      <c r="B76" s="200"/>
      <c r="C76" s="187" t="s">
        <v>3063</v>
      </c>
      <c r="D76" s="220" t="s">
        <v>1651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9.25" customHeight="1" x14ac:dyDescent="0.2">
      <c r="A77" s="199">
        <v>730</v>
      </c>
      <c r="B77" s="200"/>
      <c r="C77" s="187" t="s">
        <v>3063</v>
      </c>
      <c r="D77" s="220" t="s">
        <v>1652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9.25" customHeight="1" x14ac:dyDescent="0.2">
      <c r="A78" s="199" t="s">
        <v>1812</v>
      </c>
      <c r="B78" s="200"/>
      <c r="C78" s="187" t="s">
        <v>3063</v>
      </c>
      <c r="D78" s="220" t="s">
        <v>1771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9.25" customHeight="1" x14ac:dyDescent="0.2">
      <c r="A79" s="199" t="s">
        <v>1773</v>
      </c>
      <c r="B79" s="200"/>
      <c r="C79" s="187" t="s">
        <v>3063</v>
      </c>
      <c r="D79" s="220" t="s">
        <v>1772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3307</v>
      </c>
      <c r="B80" s="200"/>
      <c r="C80" s="183" t="s">
        <v>3063</v>
      </c>
      <c r="D80" s="394" t="s">
        <v>3308</v>
      </c>
      <c r="E80" s="184"/>
      <c r="F80" s="447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>
        <v>760</v>
      </c>
      <c r="B81" s="200"/>
      <c r="C81" s="187" t="s">
        <v>3063</v>
      </c>
      <c r="D81" s="220" t="s">
        <v>1653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5" ht="30" customHeight="1" x14ac:dyDescent="0.2">
      <c r="A82" s="199" t="s">
        <v>1965</v>
      </c>
      <c r="B82" s="200"/>
      <c r="C82" s="187" t="s">
        <v>3063</v>
      </c>
      <c r="D82" s="284" t="s">
        <v>1966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5" ht="18.75" customHeight="1" x14ac:dyDescent="0.2">
      <c r="A83" s="198" t="s">
        <v>3160</v>
      </c>
      <c r="B83" s="41"/>
      <c r="C83" s="41">
        <v>1</v>
      </c>
      <c r="D83" s="198" t="s">
        <v>413</v>
      </c>
      <c r="E83" s="188"/>
      <c r="F83" s="423" t="s">
        <v>56</v>
      </c>
    </row>
    <row r="84" spans="1:15" ht="15" customHeight="1" x14ac:dyDescent="0.2">
      <c r="A84" s="199" t="s">
        <v>1974</v>
      </c>
      <c r="B84" s="200"/>
      <c r="C84" s="187" t="s">
        <v>3063</v>
      </c>
      <c r="D84" s="201" t="s">
        <v>1972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5" ht="29.25" customHeight="1" x14ac:dyDescent="0.2">
      <c r="A85" s="199" t="s">
        <v>1975</v>
      </c>
      <c r="B85" s="200"/>
      <c r="C85" s="187" t="s">
        <v>3063</v>
      </c>
      <c r="D85" s="220" t="s">
        <v>1973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 t="s">
        <v>1815</v>
      </c>
      <c r="B86" s="200"/>
      <c r="C86" s="187" t="s">
        <v>3063</v>
      </c>
      <c r="D86" s="220" t="s">
        <v>2022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2026</v>
      </c>
      <c r="B87" s="200"/>
      <c r="C87" s="187" t="s">
        <v>3063</v>
      </c>
      <c r="D87" s="220" t="s">
        <v>2025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5" ht="68.25" customHeight="1" x14ac:dyDescent="0.2">
      <c r="A88" s="198" t="s">
        <v>3161</v>
      </c>
      <c r="B88" s="41"/>
      <c r="C88" s="41">
        <v>1</v>
      </c>
      <c r="D88" s="421" t="s">
        <v>413</v>
      </c>
      <c r="E88" s="188"/>
      <c r="F88" s="165" t="s">
        <v>1988</v>
      </c>
      <c r="G88" s="165" t="s">
        <v>1986</v>
      </c>
      <c r="H88" s="165" t="s">
        <v>1985</v>
      </c>
      <c r="I88" s="166" t="s">
        <v>1987</v>
      </c>
      <c r="J88" s="125"/>
      <c r="K88" s="125"/>
      <c r="L88" s="125"/>
      <c r="M88" s="125"/>
      <c r="N88" s="125"/>
      <c r="O88" s="162"/>
    </row>
    <row r="89" spans="1:15" ht="16.5" customHeight="1" x14ac:dyDescent="0.2">
      <c r="A89" s="199" t="s">
        <v>1976</v>
      </c>
      <c r="B89" s="200"/>
      <c r="C89" s="187" t="s">
        <v>3063</v>
      </c>
      <c r="D89" s="220" t="s">
        <v>1977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3"/>
    </row>
    <row r="90" spans="1:15" ht="49.5" customHeight="1" x14ac:dyDescent="0.2">
      <c r="A90" s="198" t="s">
        <v>3162</v>
      </c>
      <c r="B90" s="41"/>
      <c r="C90" s="41">
        <v>1</v>
      </c>
      <c r="D90" s="421" t="s">
        <v>413</v>
      </c>
      <c r="E90" s="188"/>
      <c r="F90" s="165" t="s">
        <v>2001</v>
      </c>
      <c r="G90" s="165" t="s">
        <v>1996</v>
      </c>
      <c r="H90" s="165" t="s">
        <v>542</v>
      </c>
      <c r="I90" s="166" t="s">
        <v>1997</v>
      </c>
      <c r="J90" s="166" t="s">
        <v>1998</v>
      </c>
      <c r="K90" s="166" t="s">
        <v>1999</v>
      </c>
      <c r="L90" s="166" t="s">
        <v>543</v>
      </c>
      <c r="M90" s="166" t="s">
        <v>544</v>
      </c>
      <c r="N90" s="166" t="s">
        <v>2000</v>
      </c>
      <c r="O90" s="166" t="s">
        <v>530</v>
      </c>
    </row>
    <row r="91" spans="1:15" ht="15" customHeight="1" x14ac:dyDescent="0.2">
      <c r="A91" s="199" t="s">
        <v>1978</v>
      </c>
      <c r="B91" s="200"/>
      <c r="C91" s="187" t="s">
        <v>3063</v>
      </c>
      <c r="D91" s="220" t="s">
        <v>1979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</row>
    <row r="92" spans="1:15" ht="15" customHeight="1" x14ac:dyDescent="0.2">
      <c r="A92" s="198" t="s">
        <v>3163</v>
      </c>
      <c r="B92" s="41"/>
      <c r="C92" s="41">
        <v>1</v>
      </c>
      <c r="D92" s="421" t="s">
        <v>413</v>
      </c>
      <c r="E92" s="188"/>
      <c r="F92" s="154" t="s">
        <v>785</v>
      </c>
      <c r="G92" s="154" t="s">
        <v>784</v>
      </c>
      <c r="H92" s="125"/>
      <c r="I92" s="125"/>
      <c r="J92" s="125"/>
      <c r="K92" s="125"/>
      <c r="L92" s="125"/>
      <c r="M92" s="125"/>
      <c r="N92" s="125"/>
      <c r="O92" s="162"/>
    </row>
    <row r="93" spans="1:15" ht="30" customHeight="1" x14ac:dyDescent="0.2">
      <c r="A93" s="199">
        <v>820</v>
      </c>
      <c r="B93" s="200"/>
      <c r="C93" s="187" t="s">
        <v>3063</v>
      </c>
      <c r="D93" s="220" t="s">
        <v>2016</v>
      </c>
      <c r="E93" s="188"/>
      <c r="F93" s="157">
        <v>1</v>
      </c>
      <c r="G93" s="157">
        <v>1</v>
      </c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8" t="s">
        <v>3164</v>
      </c>
      <c r="B94" s="41"/>
      <c r="C94" s="41">
        <v>1</v>
      </c>
      <c r="D94" s="421" t="s">
        <v>413</v>
      </c>
      <c r="E94" s="41"/>
      <c r="F94" s="423" t="s">
        <v>56</v>
      </c>
      <c r="G94" s="41"/>
      <c r="I94" s="41"/>
      <c r="J94" s="41"/>
    </row>
    <row r="95" spans="1:15" ht="15" customHeight="1" x14ac:dyDescent="0.2">
      <c r="A95" s="199" t="s">
        <v>663</v>
      </c>
      <c r="B95" s="200"/>
      <c r="C95" s="187" t="s">
        <v>3063</v>
      </c>
      <c r="D95" s="201" t="s">
        <v>664</v>
      </c>
      <c r="E95" s="188"/>
      <c r="F95" s="157">
        <v>1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15" customHeight="1" x14ac:dyDescent="0.2">
      <c r="A96" s="199" t="s">
        <v>691</v>
      </c>
      <c r="B96" s="200"/>
      <c r="C96" s="187" t="s">
        <v>3063</v>
      </c>
      <c r="D96" s="201" t="s">
        <v>1655</v>
      </c>
      <c r="E96" s="188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6" ht="24.75" customHeight="1" x14ac:dyDescent="0.2">
      <c r="A97" s="198" t="s">
        <v>3165</v>
      </c>
      <c r="B97" s="41"/>
      <c r="C97" s="41">
        <v>1</v>
      </c>
      <c r="D97" s="421" t="s">
        <v>413</v>
      </c>
      <c r="E97" s="188"/>
      <c r="F97" s="154" t="s">
        <v>1656</v>
      </c>
      <c r="G97" s="154" t="s">
        <v>1657</v>
      </c>
      <c r="H97" s="125"/>
      <c r="I97" s="125"/>
      <c r="J97" s="125"/>
      <c r="K97" s="125"/>
      <c r="L97" s="125"/>
      <c r="M97" s="125"/>
      <c r="N97" s="125"/>
      <c r="O97" s="162"/>
    </row>
    <row r="98" spans="1:16" ht="15" customHeight="1" x14ac:dyDescent="0.2">
      <c r="A98" s="199">
        <v>860</v>
      </c>
      <c r="B98" s="200"/>
      <c r="C98" s="187" t="s">
        <v>3063</v>
      </c>
      <c r="D98" s="201" t="s">
        <v>666</v>
      </c>
      <c r="E98" s="188"/>
      <c r="F98" s="157">
        <v>1</v>
      </c>
      <c r="G98" s="157">
        <v>1</v>
      </c>
      <c r="H98" s="125"/>
      <c r="I98" s="125"/>
      <c r="J98" s="125"/>
      <c r="K98" s="125"/>
      <c r="L98" s="125"/>
      <c r="M98" s="125"/>
      <c r="N98" s="125"/>
      <c r="O98" s="162"/>
    </row>
    <row r="99" spans="1:16" ht="37.5" customHeight="1" x14ac:dyDescent="0.2">
      <c r="A99" s="198" t="s">
        <v>3166</v>
      </c>
      <c r="B99" s="41"/>
      <c r="C99" s="41">
        <v>1</v>
      </c>
      <c r="D99" s="421" t="s">
        <v>413</v>
      </c>
      <c r="E99" s="184"/>
      <c r="F99" s="165" t="s">
        <v>502</v>
      </c>
      <c r="G99" s="165" t="s">
        <v>503</v>
      </c>
      <c r="H99" s="165" t="s">
        <v>668</v>
      </c>
      <c r="I99" s="125"/>
      <c r="J99" s="125"/>
      <c r="K99" s="125"/>
      <c r="L99" s="125"/>
      <c r="M99" s="125"/>
      <c r="N99" s="125"/>
      <c r="O99" s="162"/>
      <c r="P99" s="355"/>
    </row>
    <row r="100" spans="1:16" ht="15" customHeight="1" x14ac:dyDescent="0.2">
      <c r="A100" s="299" t="s">
        <v>692</v>
      </c>
      <c r="B100" s="200"/>
      <c r="C100" s="183" t="s">
        <v>3063</v>
      </c>
      <c r="D100" s="351" t="s">
        <v>667</v>
      </c>
      <c r="E100" s="184"/>
      <c r="F100" s="363">
        <v>1</v>
      </c>
      <c r="G100" s="363">
        <v>1</v>
      </c>
      <c r="H100" s="363">
        <v>1</v>
      </c>
      <c r="I100" s="125"/>
      <c r="J100" s="125"/>
      <c r="K100" s="125"/>
      <c r="L100" s="125"/>
      <c r="M100" s="125"/>
      <c r="N100" s="125"/>
      <c r="O100" s="162"/>
      <c r="P100" s="355"/>
    </row>
    <row r="101" spans="1:16" ht="15" customHeight="1" x14ac:dyDescent="0.2">
      <c r="A101" s="198" t="s">
        <v>3167</v>
      </c>
      <c r="B101" s="41"/>
      <c r="C101" s="41">
        <v>1</v>
      </c>
      <c r="D101" s="421" t="s">
        <v>413</v>
      </c>
      <c r="E101" s="41"/>
      <c r="F101" s="423" t="s">
        <v>56</v>
      </c>
      <c r="G101" s="41"/>
      <c r="I101" s="41"/>
      <c r="J101" s="41"/>
      <c r="P101" s="355"/>
    </row>
    <row r="102" spans="1:16" ht="15" customHeight="1" x14ac:dyDescent="0.2">
      <c r="A102" s="299" t="s">
        <v>762</v>
      </c>
      <c r="B102" s="200"/>
      <c r="C102" s="183" t="s">
        <v>3063</v>
      </c>
      <c r="D102" s="351" t="s">
        <v>792</v>
      </c>
      <c r="E102" s="184"/>
      <c r="F102" s="363">
        <v>1</v>
      </c>
      <c r="G102" s="127"/>
      <c r="H102" s="128"/>
      <c r="I102" s="128"/>
      <c r="J102" s="128"/>
      <c r="K102" s="128"/>
      <c r="L102" s="128"/>
      <c r="M102" s="128"/>
      <c r="N102" s="128"/>
      <c r="O102" s="163"/>
      <c r="P102" s="355"/>
    </row>
    <row r="103" spans="1:16" ht="21" customHeight="1" x14ac:dyDescent="0.2">
      <c r="A103" s="391"/>
      <c r="B103" s="184"/>
      <c r="C103" s="183"/>
      <c r="D103" s="392" t="s">
        <v>426</v>
      </c>
      <c r="E103" s="184"/>
      <c r="F103" s="353"/>
      <c r="G103" s="354"/>
      <c r="H103" s="355"/>
      <c r="I103" s="356"/>
      <c r="J103" s="356"/>
      <c r="K103" s="355"/>
      <c r="L103" s="355"/>
      <c r="M103" s="355"/>
      <c r="N103" s="355"/>
      <c r="O103" s="355"/>
      <c r="P103" s="355"/>
    </row>
    <row r="104" spans="1:16" ht="17.25" customHeight="1" x14ac:dyDescent="0.2">
      <c r="A104" s="198" t="s">
        <v>3168</v>
      </c>
      <c r="B104" s="41"/>
      <c r="C104" s="41">
        <v>1</v>
      </c>
      <c r="D104" s="393" t="s">
        <v>669</v>
      </c>
      <c r="E104" s="184"/>
      <c r="F104" s="423" t="s">
        <v>56</v>
      </c>
      <c r="G104" s="352"/>
      <c r="H104" s="352"/>
      <c r="I104" s="352"/>
      <c r="J104" s="352"/>
      <c r="K104" s="352"/>
      <c r="L104" s="352"/>
      <c r="M104" s="352"/>
      <c r="N104" s="352"/>
      <c r="O104" s="352"/>
      <c r="P104" s="355"/>
    </row>
    <row r="105" spans="1:16" ht="30" customHeight="1" x14ac:dyDescent="0.2">
      <c r="A105" s="299" t="s">
        <v>763</v>
      </c>
      <c r="B105" s="200"/>
      <c r="C105" s="183" t="s">
        <v>3063</v>
      </c>
      <c r="D105" s="394" t="s">
        <v>743</v>
      </c>
      <c r="E105" s="184"/>
      <c r="F105" s="395">
        <v>3</v>
      </c>
      <c r="G105" s="126"/>
      <c r="H105" s="122"/>
      <c r="I105" s="122"/>
      <c r="J105" s="122"/>
      <c r="K105" s="122"/>
      <c r="L105" s="122"/>
      <c r="M105" s="122"/>
      <c r="N105" s="122"/>
      <c r="O105" s="161"/>
      <c r="P105" s="355"/>
    </row>
    <row r="106" spans="1:16" ht="31.5" customHeight="1" x14ac:dyDescent="0.2">
      <c r="A106" s="299" t="s">
        <v>681</v>
      </c>
      <c r="B106" s="200"/>
      <c r="C106" s="183" t="s">
        <v>3063</v>
      </c>
      <c r="D106" s="394" t="s">
        <v>728</v>
      </c>
      <c r="E106" s="184"/>
      <c r="F106" s="395">
        <v>3</v>
      </c>
      <c r="G106" s="125"/>
      <c r="H106" s="125"/>
      <c r="I106" s="125"/>
      <c r="J106" s="125"/>
      <c r="K106" s="125"/>
      <c r="L106" s="125"/>
      <c r="M106" s="125"/>
      <c r="N106" s="125"/>
      <c r="O106" s="162"/>
      <c r="P106" s="355"/>
    </row>
    <row r="107" spans="1:16" ht="15" customHeight="1" x14ac:dyDescent="0.2">
      <c r="A107" s="299">
        <v>1050</v>
      </c>
      <c r="B107" s="200"/>
      <c r="C107" s="183" t="s">
        <v>3063</v>
      </c>
      <c r="D107" s="351" t="s">
        <v>678</v>
      </c>
      <c r="E107" s="352"/>
      <c r="F107" s="359">
        <v>10</v>
      </c>
      <c r="G107" s="125"/>
      <c r="H107" s="125"/>
      <c r="I107" s="125"/>
      <c r="J107" s="125"/>
      <c r="K107" s="125"/>
      <c r="L107" s="125"/>
      <c r="M107" s="125"/>
      <c r="N107" s="125"/>
      <c r="O107" s="162"/>
      <c r="P107" s="355"/>
    </row>
    <row r="108" spans="1:16" ht="30" customHeight="1" x14ac:dyDescent="0.2">
      <c r="A108" s="299">
        <v>1060</v>
      </c>
      <c r="B108" s="200"/>
      <c r="C108" s="183" t="s">
        <v>3063</v>
      </c>
      <c r="D108" s="394" t="s">
        <v>679</v>
      </c>
      <c r="E108" s="396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62"/>
      <c r="P108" s="355"/>
    </row>
    <row r="109" spans="1:16" ht="15" customHeight="1" x14ac:dyDescent="0.2">
      <c r="A109" s="299">
        <v>1070</v>
      </c>
      <c r="B109" s="200"/>
      <c r="C109" s="183" t="s">
        <v>3063</v>
      </c>
      <c r="D109" s="351" t="s">
        <v>744</v>
      </c>
      <c r="E109" s="352"/>
      <c r="F109" s="363">
        <v>1</v>
      </c>
      <c r="G109" s="127"/>
      <c r="H109" s="128"/>
      <c r="I109" s="128"/>
      <c r="J109" s="128"/>
      <c r="K109" s="128"/>
      <c r="L109" s="128"/>
      <c r="M109" s="128"/>
      <c r="N109" s="128"/>
      <c r="O109" s="163"/>
      <c r="P109" s="355"/>
    </row>
    <row r="110" spans="1:16" ht="21.75" customHeight="1" x14ac:dyDescent="0.25">
      <c r="A110" s="351"/>
      <c r="B110" s="351"/>
      <c r="C110" s="351"/>
      <c r="D110" s="279" t="s">
        <v>431</v>
      </c>
      <c r="E110" s="352"/>
      <c r="F110" s="353"/>
      <c r="G110" s="354"/>
      <c r="H110" s="355"/>
      <c r="I110" s="356"/>
      <c r="J110" s="356"/>
      <c r="K110" s="355"/>
      <c r="L110" s="355"/>
      <c r="M110" s="355"/>
      <c r="N110" s="355"/>
      <c r="O110" s="355"/>
      <c r="P110" s="355"/>
    </row>
    <row r="111" spans="1:16" ht="15" customHeight="1" x14ac:dyDescent="0.2">
      <c r="A111" s="198" t="s">
        <v>3169</v>
      </c>
      <c r="B111" s="41"/>
      <c r="C111" s="41">
        <v>1</v>
      </c>
      <c r="D111" s="379" t="s">
        <v>414</v>
      </c>
      <c r="E111" s="353"/>
      <c r="F111" s="423" t="s">
        <v>56</v>
      </c>
      <c r="G111" s="354"/>
      <c r="H111" s="355"/>
      <c r="I111" s="356"/>
      <c r="J111" s="356"/>
      <c r="K111" s="355"/>
      <c r="L111" s="355"/>
      <c r="M111" s="355"/>
      <c r="N111" s="355"/>
      <c r="O111" s="355"/>
      <c r="P111" s="355"/>
    </row>
    <row r="112" spans="1:16" ht="15" customHeight="1" x14ac:dyDescent="0.2">
      <c r="A112" s="299" t="s">
        <v>2673</v>
      </c>
      <c r="B112" s="200"/>
      <c r="C112" s="354">
        <v>2</v>
      </c>
      <c r="D112" s="358" t="s">
        <v>2674</v>
      </c>
      <c r="E112" s="353"/>
      <c r="F112" s="359">
        <v>10</v>
      </c>
      <c r="G112" s="125"/>
      <c r="H112" s="125"/>
      <c r="I112" s="125"/>
      <c r="J112" s="125"/>
      <c r="K112" s="125"/>
      <c r="L112" s="125"/>
      <c r="M112" s="125"/>
      <c r="N112" s="125"/>
      <c r="O112" s="125"/>
      <c r="P112" s="355"/>
    </row>
    <row r="113" spans="1:18" ht="15" customHeight="1" x14ac:dyDescent="0.2">
      <c r="A113" s="299" t="s">
        <v>2675</v>
      </c>
      <c r="B113" s="200"/>
      <c r="C113" s="354">
        <v>2</v>
      </c>
      <c r="D113" s="358" t="s">
        <v>2676</v>
      </c>
      <c r="E113" s="353"/>
      <c r="F113" s="359">
        <v>1000</v>
      </c>
      <c r="G113" s="125"/>
      <c r="H113" s="125"/>
      <c r="I113" s="125"/>
      <c r="J113" s="125"/>
      <c r="K113" s="125"/>
      <c r="L113" s="125"/>
      <c r="M113" s="125"/>
      <c r="N113" s="125"/>
      <c r="O113" s="125"/>
      <c r="P113" s="355"/>
    </row>
    <row r="114" spans="1:18" ht="15" customHeight="1" x14ac:dyDescent="0.2">
      <c r="A114" s="299" t="s">
        <v>2677</v>
      </c>
      <c r="B114" s="200"/>
      <c r="C114" s="354">
        <v>2</v>
      </c>
      <c r="D114" s="358" t="s">
        <v>2691</v>
      </c>
      <c r="E114" s="353"/>
      <c r="F114" s="359">
        <v>10</v>
      </c>
      <c r="G114" s="125"/>
      <c r="H114" s="125"/>
      <c r="I114" s="125"/>
      <c r="J114" s="125"/>
      <c r="K114" s="125"/>
      <c r="L114" s="125"/>
      <c r="M114" s="125"/>
      <c r="N114" s="125"/>
      <c r="O114" s="125"/>
      <c r="P114" s="355"/>
    </row>
    <row r="115" spans="1:18" ht="15" customHeight="1" x14ac:dyDescent="0.2">
      <c r="A115" s="299" t="s">
        <v>2678</v>
      </c>
      <c r="B115" s="200"/>
      <c r="C115" s="354">
        <v>2</v>
      </c>
      <c r="D115" s="358" t="s">
        <v>2693</v>
      </c>
      <c r="E115" s="353"/>
      <c r="F115" s="359">
        <v>1000</v>
      </c>
      <c r="G115" s="125"/>
      <c r="H115" s="125"/>
      <c r="I115" s="125"/>
      <c r="J115" s="125"/>
      <c r="K115" s="125"/>
      <c r="L115" s="125"/>
      <c r="M115" s="125"/>
      <c r="N115" s="125"/>
      <c r="O115" s="125"/>
      <c r="P115" s="355"/>
    </row>
    <row r="116" spans="1:18" ht="15" customHeight="1" x14ac:dyDescent="0.2">
      <c r="A116" s="198" t="s">
        <v>3170</v>
      </c>
      <c r="B116" s="41"/>
      <c r="C116" s="41">
        <v>1</v>
      </c>
      <c r="D116" s="361" t="s">
        <v>414</v>
      </c>
      <c r="E116" s="353"/>
      <c r="F116" s="165" t="s">
        <v>2940</v>
      </c>
      <c r="G116" s="165" t="s">
        <v>2680</v>
      </c>
      <c r="H116" s="165" t="s">
        <v>2681</v>
      </c>
      <c r="I116" s="360" t="s">
        <v>2682</v>
      </c>
      <c r="J116" s="360" t="s">
        <v>419</v>
      </c>
      <c r="K116" s="125"/>
      <c r="L116" s="125"/>
      <c r="M116" s="125"/>
      <c r="N116" s="125"/>
      <c r="O116" s="125"/>
      <c r="P116" s="355"/>
      <c r="Q116" s="198"/>
      <c r="R116" s="42"/>
    </row>
    <row r="117" spans="1:18" ht="15" customHeight="1" x14ac:dyDescent="0.2">
      <c r="A117" s="299" t="s">
        <v>2683</v>
      </c>
      <c r="B117" s="200"/>
      <c r="C117" s="354">
        <v>2</v>
      </c>
      <c r="D117" s="358" t="s">
        <v>2684</v>
      </c>
      <c r="E117" s="353"/>
      <c r="F117" s="397">
        <v>10</v>
      </c>
      <c r="G117" s="397">
        <v>10</v>
      </c>
      <c r="H117" s="398">
        <v>10</v>
      </c>
      <c r="I117" s="399">
        <v>10</v>
      </c>
      <c r="J117" s="399">
        <v>10</v>
      </c>
      <c r="K117" s="125"/>
      <c r="L117" s="125"/>
      <c r="M117" s="125"/>
      <c r="N117" s="125"/>
      <c r="O117" s="125"/>
      <c r="P117" s="355"/>
    </row>
    <row r="118" spans="1:18" ht="15" customHeight="1" x14ac:dyDescent="0.2">
      <c r="A118" s="198" t="s">
        <v>3171</v>
      </c>
      <c r="B118" s="41"/>
      <c r="C118" s="41">
        <v>1</v>
      </c>
      <c r="D118" s="379" t="s">
        <v>409</v>
      </c>
      <c r="E118" s="353"/>
      <c r="F118" s="423" t="s">
        <v>56</v>
      </c>
      <c r="G118" s="354"/>
      <c r="H118" s="355"/>
      <c r="I118" s="356"/>
      <c r="J118" s="356"/>
      <c r="K118" s="355"/>
      <c r="L118" s="355"/>
      <c r="M118" s="355"/>
      <c r="N118" s="355"/>
      <c r="O118" s="355"/>
      <c r="P118" s="355"/>
      <c r="Q118" s="198"/>
      <c r="R118" s="42"/>
    </row>
    <row r="119" spans="1:18" ht="15" customHeight="1" x14ac:dyDescent="0.2">
      <c r="A119" s="299" t="s">
        <v>2688</v>
      </c>
      <c r="B119" s="200"/>
      <c r="C119" s="354">
        <v>2</v>
      </c>
      <c r="D119" s="358" t="s">
        <v>2674</v>
      </c>
      <c r="E119" s="353"/>
      <c r="F119" s="359">
        <v>10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355"/>
    </row>
    <row r="120" spans="1:18" ht="15" customHeight="1" x14ac:dyDescent="0.2">
      <c r="A120" s="299" t="s">
        <v>2689</v>
      </c>
      <c r="B120" s="200"/>
      <c r="C120" s="354">
        <v>2</v>
      </c>
      <c r="D120" s="358" t="s">
        <v>2676</v>
      </c>
      <c r="E120" s="353"/>
      <c r="F120" s="359">
        <v>1000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355"/>
    </row>
    <row r="121" spans="1:18" ht="15" customHeight="1" x14ac:dyDescent="0.2">
      <c r="A121" s="299" t="s">
        <v>2690</v>
      </c>
      <c r="B121" s="200"/>
      <c r="C121" s="354">
        <v>2</v>
      </c>
      <c r="D121" s="358" t="s">
        <v>2691</v>
      </c>
      <c r="E121" s="353"/>
      <c r="F121" s="359">
        <v>10</v>
      </c>
      <c r="G121" s="125"/>
      <c r="H121" s="125"/>
      <c r="I121" s="125"/>
      <c r="J121" s="125"/>
      <c r="K121" s="125"/>
      <c r="L121" s="125"/>
      <c r="M121" s="125"/>
      <c r="N121" s="125"/>
      <c r="O121" s="125"/>
      <c r="P121" s="355"/>
    </row>
    <row r="122" spans="1:18" ht="15" customHeight="1" x14ac:dyDescent="0.2">
      <c r="A122" s="299" t="s">
        <v>2692</v>
      </c>
      <c r="B122" s="200"/>
      <c r="C122" s="354">
        <v>2</v>
      </c>
      <c r="D122" s="358" t="s">
        <v>2693</v>
      </c>
      <c r="E122" s="353"/>
      <c r="F122" s="359">
        <v>1000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355"/>
    </row>
    <row r="123" spans="1:18" ht="15" customHeight="1" x14ac:dyDescent="0.2">
      <c r="A123" s="299" t="s">
        <v>2694</v>
      </c>
      <c r="B123" s="200"/>
      <c r="C123" s="354">
        <v>2</v>
      </c>
      <c r="D123" s="361" t="s">
        <v>2695</v>
      </c>
      <c r="E123" s="353"/>
      <c r="F123" s="359">
        <v>10</v>
      </c>
      <c r="G123" s="125"/>
      <c r="H123" s="125"/>
      <c r="I123" s="125"/>
      <c r="J123" s="125"/>
      <c r="K123" s="125"/>
      <c r="L123" s="125"/>
      <c r="M123" s="125"/>
      <c r="N123" s="125"/>
      <c r="O123" s="125"/>
      <c r="P123" s="355"/>
    </row>
    <row r="124" spans="1:18" ht="21" customHeight="1" x14ac:dyDescent="0.2">
      <c r="A124" s="198" t="s">
        <v>3172</v>
      </c>
      <c r="B124" s="41"/>
      <c r="C124" s="41">
        <v>1</v>
      </c>
      <c r="D124" s="382" t="s">
        <v>409</v>
      </c>
      <c r="E124" s="353"/>
      <c r="F124" s="362" t="s">
        <v>2940</v>
      </c>
      <c r="G124" s="165" t="s">
        <v>2680</v>
      </c>
      <c r="H124" s="165" t="s">
        <v>2681</v>
      </c>
      <c r="I124" s="360" t="s">
        <v>2682</v>
      </c>
      <c r="J124" s="360" t="s">
        <v>419</v>
      </c>
      <c r="K124" s="125"/>
      <c r="L124" s="125"/>
      <c r="M124" s="125"/>
      <c r="N124" s="125"/>
      <c r="O124" s="125"/>
      <c r="P124" s="355"/>
      <c r="Q124" s="198"/>
      <c r="R124" s="42"/>
    </row>
    <row r="125" spans="1:18" ht="29.25" customHeight="1" x14ac:dyDescent="0.2">
      <c r="A125" s="299" t="s">
        <v>2696</v>
      </c>
      <c r="B125" s="200"/>
      <c r="C125" s="354">
        <v>2</v>
      </c>
      <c r="D125" s="361" t="s">
        <v>2697</v>
      </c>
      <c r="E125" s="353"/>
      <c r="F125" s="359">
        <v>10</v>
      </c>
      <c r="G125" s="359">
        <v>10</v>
      </c>
      <c r="H125" s="359">
        <v>10</v>
      </c>
      <c r="I125" s="359">
        <v>10</v>
      </c>
      <c r="J125" s="359">
        <v>10</v>
      </c>
      <c r="K125" s="125"/>
      <c r="L125" s="125"/>
      <c r="M125" s="125"/>
      <c r="N125" s="125"/>
      <c r="O125" s="125"/>
      <c r="P125" s="355"/>
    </row>
    <row r="126" spans="1:18" ht="15" customHeight="1" x14ac:dyDescent="0.2">
      <c r="A126" s="198" t="s">
        <v>3173</v>
      </c>
      <c r="B126" s="41"/>
      <c r="C126" s="41">
        <v>1</v>
      </c>
      <c r="D126" s="379" t="s">
        <v>2708</v>
      </c>
      <c r="E126" s="353"/>
      <c r="F126" s="423" t="s">
        <v>56</v>
      </c>
      <c r="G126" s="354"/>
      <c r="H126" s="355"/>
      <c r="I126" s="356"/>
      <c r="J126" s="356"/>
      <c r="K126" s="355"/>
      <c r="L126" s="355"/>
      <c r="M126" s="355"/>
      <c r="N126" s="355"/>
      <c r="O126" s="355"/>
      <c r="P126" s="355"/>
    </row>
    <row r="127" spans="1:18" ht="15" customHeight="1" x14ac:dyDescent="0.2">
      <c r="A127" s="299" t="s">
        <v>2709</v>
      </c>
      <c r="B127" s="200"/>
      <c r="C127" s="354">
        <v>2</v>
      </c>
      <c r="D127" s="361" t="s">
        <v>2710</v>
      </c>
      <c r="E127" s="353"/>
      <c r="F127" s="359">
        <v>10</v>
      </c>
      <c r="G127" s="125"/>
      <c r="H127" s="125"/>
      <c r="I127" s="125"/>
      <c r="J127" s="125"/>
      <c r="K127" s="125"/>
      <c r="L127" s="125"/>
      <c r="M127" s="125"/>
      <c r="N127" s="125"/>
      <c r="O127" s="125"/>
      <c r="P127" s="355"/>
    </row>
    <row r="128" spans="1:18" ht="15" customHeight="1" x14ac:dyDescent="0.2">
      <c r="A128" s="299" t="s">
        <v>2711</v>
      </c>
      <c r="B128" s="200"/>
      <c r="C128" s="354">
        <v>2</v>
      </c>
      <c r="D128" s="364" t="s">
        <v>2863</v>
      </c>
      <c r="E128" s="353"/>
      <c r="F128" s="359">
        <v>1000</v>
      </c>
      <c r="G128" s="125"/>
      <c r="H128" s="125"/>
      <c r="I128" s="125"/>
      <c r="J128" s="125"/>
      <c r="K128" s="125"/>
      <c r="L128" s="125"/>
      <c r="M128" s="125"/>
      <c r="N128" s="125"/>
      <c r="O128" s="125"/>
      <c r="P128" s="355"/>
    </row>
    <row r="129" spans="1:16" ht="15" customHeight="1" x14ac:dyDescent="0.2">
      <c r="A129" s="299" t="s">
        <v>2712</v>
      </c>
      <c r="B129" s="200"/>
      <c r="C129" s="354">
        <v>2</v>
      </c>
      <c r="D129" s="364" t="s">
        <v>2713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  <c r="P129" s="355"/>
    </row>
    <row r="130" spans="1:16" ht="15" customHeight="1" x14ac:dyDescent="0.2">
      <c r="A130" s="299" t="s">
        <v>2714</v>
      </c>
      <c r="B130" s="200"/>
      <c r="C130" s="354">
        <v>2</v>
      </c>
      <c r="D130" s="364" t="s">
        <v>2715</v>
      </c>
      <c r="E130" s="353"/>
      <c r="F130" s="359">
        <v>1000</v>
      </c>
      <c r="G130" s="125"/>
      <c r="H130" s="125"/>
      <c r="I130" s="125"/>
      <c r="J130" s="125"/>
      <c r="K130" s="125"/>
      <c r="L130" s="125"/>
      <c r="M130" s="125"/>
      <c r="N130" s="125"/>
      <c r="O130" s="125"/>
      <c r="P130" s="355"/>
    </row>
    <row r="131" spans="1:16" ht="18" customHeight="1" x14ac:dyDescent="0.2">
      <c r="A131" s="198" t="s">
        <v>3174</v>
      </c>
      <c r="B131" s="41"/>
      <c r="C131" s="41">
        <v>1</v>
      </c>
      <c r="D131" s="379" t="s">
        <v>486</v>
      </c>
      <c r="E131" s="353"/>
      <c r="F131" s="423" t="s">
        <v>56</v>
      </c>
      <c r="G131" s="354"/>
      <c r="H131" s="355"/>
      <c r="I131" s="356"/>
      <c r="J131" s="356"/>
      <c r="K131" s="355"/>
      <c r="L131" s="355"/>
      <c r="M131" s="355"/>
      <c r="N131" s="355"/>
      <c r="O131" s="355"/>
      <c r="P131" s="355"/>
    </row>
    <row r="132" spans="1:16" ht="28.5" customHeight="1" x14ac:dyDescent="0.2">
      <c r="A132" s="299" t="s">
        <v>2724</v>
      </c>
      <c r="B132" s="200"/>
      <c r="C132" s="354">
        <v>2</v>
      </c>
      <c r="D132" s="358" t="s">
        <v>2725</v>
      </c>
      <c r="E132" s="353"/>
      <c r="F132" s="365">
        <v>1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28.5" customHeight="1" x14ac:dyDescent="0.2">
      <c r="A133" s="299" t="s">
        <v>3309</v>
      </c>
      <c r="B133" s="200"/>
      <c r="C133" s="433">
        <v>2</v>
      </c>
      <c r="D133" s="361" t="s">
        <v>3310</v>
      </c>
      <c r="E133" s="355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35.25" customHeight="1" x14ac:dyDescent="0.2">
      <c r="A134" s="198" t="s">
        <v>3176</v>
      </c>
      <c r="B134" s="41"/>
      <c r="C134" s="41">
        <v>1</v>
      </c>
      <c r="D134" s="380" t="s">
        <v>486</v>
      </c>
      <c r="E134" s="41"/>
      <c r="F134" s="423" t="s">
        <v>56</v>
      </c>
      <c r="G134" s="41"/>
      <c r="I134" s="41"/>
      <c r="J134" s="41"/>
      <c r="P134" s="355"/>
    </row>
    <row r="135" spans="1:16" ht="29.25" customHeight="1" x14ac:dyDescent="0.2">
      <c r="A135" s="299" t="s">
        <v>2728</v>
      </c>
      <c r="B135" s="200"/>
      <c r="C135" s="354">
        <v>2</v>
      </c>
      <c r="D135" s="358" t="s">
        <v>2729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25"/>
      <c r="P135" s="355"/>
    </row>
    <row r="136" spans="1:16" ht="15" customHeight="1" x14ac:dyDescent="0.2">
      <c r="A136" s="299" t="s">
        <v>2730</v>
      </c>
      <c r="B136" s="200"/>
      <c r="C136" s="354">
        <v>2</v>
      </c>
      <c r="D136" s="358" t="s">
        <v>2731</v>
      </c>
      <c r="E136" s="353"/>
      <c r="F136" s="363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  <c r="P136" s="355"/>
    </row>
    <row r="137" spans="1:16" ht="15" customHeight="1" x14ac:dyDescent="0.2">
      <c r="A137" s="299" t="s">
        <v>2732</v>
      </c>
      <c r="B137" s="200"/>
      <c r="C137" s="354">
        <v>2</v>
      </c>
      <c r="D137" s="358" t="s">
        <v>2733</v>
      </c>
      <c r="E137" s="353"/>
      <c r="F137" s="363">
        <v>1</v>
      </c>
      <c r="G137" s="125"/>
      <c r="H137" s="125"/>
      <c r="I137" s="125"/>
      <c r="J137" s="125"/>
      <c r="K137" s="125"/>
      <c r="L137" s="125"/>
      <c r="M137" s="125"/>
      <c r="N137" s="125"/>
      <c r="O137" s="125"/>
      <c r="P137" s="355"/>
    </row>
    <row r="138" spans="1:16" ht="30" customHeight="1" x14ac:dyDescent="0.2">
      <c r="A138" s="299" t="s">
        <v>2734</v>
      </c>
      <c r="B138" s="200"/>
      <c r="C138" s="354">
        <v>2</v>
      </c>
      <c r="D138" s="358" t="s">
        <v>2735</v>
      </c>
      <c r="E138" s="353"/>
      <c r="F138" s="385">
        <v>5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30.75" customHeight="1" x14ac:dyDescent="0.2">
      <c r="A139" s="299" t="s">
        <v>2736</v>
      </c>
      <c r="B139" s="200"/>
      <c r="C139" s="354">
        <v>2</v>
      </c>
      <c r="D139" s="358" t="s">
        <v>2737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5" customHeight="1" x14ac:dyDescent="0.2">
      <c r="A140" s="299" t="s">
        <v>2738</v>
      </c>
      <c r="B140" s="200"/>
      <c r="C140" s="354">
        <v>2</v>
      </c>
      <c r="D140" s="358" t="s">
        <v>2739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5" customHeight="1" x14ac:dyDescent="0.2">
      <c r="A141" s="198" t="s">
        <v>3177</v>
      </c>
      <c r="B141" s="41"/>
      <c r="C141" s="41">
        <v>1</v>
      </c>
      <c r="D141" s="379" t="s">
        <v>2745</v>
      </c>
      <c r="E141" s="353"/>
      <c r="F141" s="423" t="s">
        <v>56</v>
      </c>
      <c r="G141" s="354"/>
      <c r="H141" s="355"/>
      <c r="I141" s="356"/>
      <c r="J141" s="356"/>
      <c r="K141" s="355"/>
      <c r="L141" s="355"/>
      <c r="M141" s="355"/>
      <c r="N141" s="355"/>
      <c r="O141" s="355"/>
      <c r="P141" s="355"/>
    </row>
    <row r="142" spans="1:16" ht="15" customHeight="1" x14ac:dyDescent="0.2">
      <c r="A142" s="299" t="s">
        <v>2746</v>
      </c>
      <c r="B142" s="200"/>
      <c r="C142" s="354">
        <v>2</v>
      </c>
      <c r="D142" s="358" t="s">
        <v>2747</v>
      </c>
      <c r="E142" s="353"/>
      <c r="F142" s="363">
        <v>1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5" customHeight="1" x14ac:dyDescent="0.2">
      <c r="A143" s="299" t="s">
        <v>2748</v>
      </c>
      <c r="B143" s="200"/>
      <c r="C143" s="354">
        <v>2</v>
      </c>
      <c r="D143" s="358" t="s">
        <v>2749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  <c r="P143" s="355"/>
    </row>
    <row r="144" spans="1:16" ht="17.25" customHeight="1" x14ac:dyDescent="0.2">
      <c r="A144" s="198" t="s">
        <v>3178</v>
      </c>
      <c r="B144" s="41"/>
      <c r="C144" s="41">
        <v>1</v>
      </c>
      <c r="D144" s="379" t="s">
        <v>2750</v>
      </c>
      <c r="E144" s="353"/>
      <c r="F144" s="423" t="s">
        <v>56</v>
      </c>
      <c r="G144" s="354"/>
      <c r="H144" s="355"/>
      <c r="I144" s="356"/>
      <c r="J144" s="356"/>
      <c r="K144" s="355"/>
      <c r="L144" s="355"/>
      <c r="M144" s="355"/>
      <c r="N144" s="355"/>
      <c r="O144" s="355"/>
      <c r="P144" s="355"/>
    </row>
    <row r="145" spans="1:16" ht="30.75" customHeight="1" x14ac:dyDescent="0.2">
      <c r="A145" s="299">
        <v>1090</v>
      </c>
      <c r="B145" s="200"/>
      <c r="C145" s="183" t="s">
        <v>3063</v>
      </c>
      <c r="D145" s="300" t="s">
        <v>737</v>
      </c>
      <c r="E145" s="352"/>
      <c r="F145" s="359">
        <v>3</v>
      </c>
      <c r="G145" s="126"/>
      <c r="H145" s="122"/>
      <c r="I145" s="122"/>
      <c r="J145" s="122"/>
      <c r="K145" s="122"/>
      <c r="L145" s="122"/>
      <c r="M145" s="122"/>
      <c r="N145" s="122"/>
      <c r="O145" s="161"/>
      <c r="P145" s="355"/>
    </row>
    <row r="146" spans="1:16" ht="29.25" customHeight="1" x14ac:dyDescent="0.2">
      <c r="A146" s="299" t="s">
        <v>738</v>
      </c>
      <c r="B146" s="200"/>
      <c r="C146" s="183" t="s">
        <v>3063</v>
      </c>
      <c r="D146" s="300" t="s">
        <v>2019</v>
      </c>
      <c r="E146" s="352"/>
      <c r="F146" s="359">
        <v>3</v>
      </c>
      <c r="G146" s="125"/>
      <c r="H146" s="125"/>
      <c r="I146" s="125"/>
      <c r="J146" s="125"/>
      <c r="K146" s="125"/>
      <c r="L146" s="125"/>
      <c r="M146" s="125"/>
      <c r="N146" s="125"/>
      <c r="O146" s="162"/>
      <c r="P146" s="355"/>
    </row>
    <row r="147" spans="1:16" ht="15" customHeight="1" x14ac:dyDescent="0.2">
      <c r="A147" s="299" t="s">
        <v>740</v>
      </c>
      <c r="B147" s="200"/>
      <c r="C147" s="183" t="s">
        <v>3063</v>
      </c>
      <c r="D147" s="191" t="s">
        <v>754</v>
      </c>
      <c r="E147" s="352"/>
      <c r="F147" s="359">
        <v>3</v>
      </c>
      <c r="G147" s="125"/>
      <c r="H147" s="125"/>
      <c r="I147" s="125"/>
      <c r="J147" s="125"/>
      <c r="K147" s="125"/>
      <c r="L147" s="125"/>
      <c r="M147" s="125"/>
      <c r="N147" s="125"/>
      <c r="O147" s="162"/>
      <c r="P147" s="355"/>
    </row>
    <row r="148" spans="1:16" ht="30.75" customHeight="1" x14ac:dyDescent="0.2">
      <c r="A148" s="299">
        <v>1170</v>
      </c>
      <c r="B148" s="200"/>
      <c r="C148" s="183" t="s">
        <v>3063</v>
      </c>
      <c r="D148" s="300" t="s">
        <v>3311</v>
      </c>
      <c r="E148" s="352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62"/>
      <c r="P148" s="355"/>
    </row>
    <row r="149" spans="1:16" ht="15" customHeight="1" x14ac:dyDescent="0.2">
      <c r="A149" s="299" t="s">
        <v>2751</v>
      </c>
      <c r="B149" s="200"/>
      <c r="C149" s="354" t="s">
        <v>3063</v>
      </c>
      <c r="D149" s="300" t="s">
        <v>2949</v>
      </c>
      <c r="E149" s="353"/>
      <c r="F149" s="369" t="s">
        <v>629</v>
      </c>
      <c r="G149" s="125"/>
      <c r="H149" s="125"/>
      <c r="I149" s="125"/>
      <c r="J149" s="125"/>
      <c r="K149" s="125"/>
      <c r="L149" s="125"/>
      <c r="M149" s="125"/>
      <c r="N149" s="125"/>
      <c r="O149" s="162"/>
      <c r="P149" s="355"/>
    </row>
    <row r="150" spans="1:16" ht="15" customHeight="1" x14ac:dyDescent="0.2">
      <c r="A150" s="299" t="s">
        <v>2752</v>
      </c>
      <c r="B150" s="200"/>
      <c r="C150" s="354" t="s">
        <v>3063</v>
      </c>
      <c r="D150" s="300" t="s">
        <v>2753</v>
      </c>
      <c r="E150" s="353"/>
      <c r="F150" s="369" t="s">
        <v>629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5" customHeight="1" x14ac:dyDescent="0.2">
      <c r="A151" s="299" t="s">
        <v>2754</v>
      </c>
      <c r="B151" s="200"/>
      <c r="C151" s="354" t="s">
        <v>3063</v>
      </c>
      <c r="D151" s="300" t="s">
        <v>2755</v>
      </c>
      <c r="E151" s="353"/>
      <c r="F151" s="369" t="s">
        <v>629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50.25" customHeight="1" x14ac:dyDescent="0.2">
      <c r="A152" s="198" t="s">
        <v>3179</v>
      </c>
      <c r="B152" s="41"/>
      <c r="C152" s="41">
        <v>1</v>
      </c>
      <c r="D152" s="312" t="s">
        <v>2750</v>
      </c>
      <c r="E152" s="353"/>
      <c r="F152" s="370" t="s">
        <v>2756</v>
      </c>
      <c r="G152" s="370" t="s">
        <v>2757</v>
      </c>
      <c r="H152" s="370" t="s">
        <v>2758</v>
      </c>
      <c r="I152" s="370" t="s">
        <v>2759</v>
      </c>
      <c r="J152" s="125"/>
      <c r="K152" s="125"/>
      <c r="L152" s="125"/>
      <c r="M152" s="125"/>
      <c r="N152" s="125"/>
      <c r="O152" s="125"/>
      <c r="P152" s="355"/>
    </row>
    <row r="153" spans="1:16" ht="15" customHeight="1" x14ac:dyDescent="0.2">
      <c r="A153" s="299" t="s">
        <v>2760</v>
      </c>
      <c r="B153" s="200"/>
      <c r="C153" s="354">
        <v>2</v>
      </c>
      <c r="D153" s="358" t="s">
        <v>2761</v>
      </c>
      <c r="E153" s="353"/>
      <c r="F153" s="363">
        <v>1</v>
      </c>
      <c r="G153" s="363">
        <v>1</v>
      </c>
      <c r="H153" s="363">
        <v>1</v>
      </c>
      <c r="I153" s="363">
        <v>1</v>
      </c>
      <c r="J153" s="125"/>
      <c r="K153" s="125"/>
      <c r="L153" s="125"/>
      <c r="M153" s="125"/>
      <c r="N153" s="125"/>
      <c r="O153" s="125"/>
      <c r="P153" s="355"/>
    </row>
    <row r="154" spans="1:16" ht="15" customHeight="1" x14ac:dyDescent="0.2">
      <c r="A154" s="198" t="s">
        <v>3180</v>
      </c>
      <c r="B154" s="41"/>
      <c r="C154" s="41">
        <v>1</v>
      </c>
      <c r="D154" s="312" t="s">
        <v>2750</v>
      </c>
      <c r="E154" s="41"/>
      <c r="F154" s="423" t="s">
        <v>56</v>
      </c>
      <c r="G154" s="41"/>
      <c r="I154" s="41"/>
      <c r="J154" s="41"/>
    </row>
    <row r="155" spans="1:16" ht="30" customHeight="1" x14ac:dyDescent="0.2">
      <c r="A155" s="299" t="s">
        <v>2762</v>
      </c>
      <c r="B155" s="200"/>
      <c r="C155" s="354">
        <v>2</v>
      </c>
      <c r="D155" s="358" t="s">
        <v>2763</v>
      </c>
      <c r="E155" s="353"/>
      <c r="F155" s="363">
        <v>1</v>
      </c>
      <c r="G155" s="348"/>
      <c r="H155" s="348"/>
      <c r="I155" s="348"/>
      <c r="J155" s="125"/>
      <c r="K155" s="125"/>
      <c r="L155" s="125"/>
      <c r="M155" s="125"/>
      <c r="N155" s="125"/>
      <c r="O155" s="125"/>
      <c r="P155" s="355"/>
    </row>
    <row r="156" spans="1:16" ht="30.75" customHeight="1" x14ac:dyDescent="0.2">
      <c r="A156" s="299" t="s">
        <v>2764</v>
      </c>
      <c r="B156" s="200"/>
      <c r="C156" s="354">
        <v>2</v>
      </c>
      <c r="D156" s="358" t="s">
        <v>2765</v>
      </c>
      <c r="E156" s="353"/>
      <c r="F156" s="359">
        <v>10</v>
      </c>
      <c r="G156" s="348"/>
      <c r="H156" s="348"/>
      <c r="I156" s="348"/>
      <c r="J156" s="125"/>
      <c r="K156" s="125"/>
      <c r="L156" s="125"/>
      <c r="M156" s="125"/>
      <c r="N156" s="125"/>
      <c r="O156" s="125"/>
      <c r="P156" s="355"/>
    </row>
    <row r="157" spans="1:16" ht="29.25" customHeight="1" x14ac:dyDescent="0.2">
      <c r="A157" s="299" t="s">
        <v>2766</v>
      </c>
      <c r="B157" s="200"/>
      <c r="C157" s="354">
        <v>2</v>
      </c>
      <c r="D157" s="358" t="s">
        <v>2767</v>
      </c>
      <c r="E157" s="353"/>
      <c r="F157" s="363">
        <v>1</v>
      </c>
      <c r="G157" s="348"/>
      <c r="H157" s="348"/>
      <c r="I157" s="348"/>
      <c r="J157" s="125"/>
      <c r="K157" s="125"/>
      <c r="L157" s="125"/>
      <c r="M157" s="125"/>
      <c r="N157" s="125"/>
      <c r="O157" s="125"/>
      <c r="P157" s="355"/>
    </row>
    <row r="158" spans="1:16" ht="15" customHeight="1" x14ac:dyDescent="0.2">
      <c r="A158" s="299" t="s">
        <v>2768</v>
      </c>
      <c r="B158" s="200"/>
      <c r="C158" s="354">
        <v>2</v>
      </c>
      <c r="D158" s="358" t="s">
        <v>2769</v>
      </c>
      <c r="E158" s="353"/>
      <c r="F158" s="363">
        <v>1</v>
      </c>
      <c r="G158" s="348"/>
      <c r="H158" s="348"/>
      <c r="I158" s="348"/>
      <c r="J158" s="125"/>
      <c r="K158" s="125"/>
      <c r="L158" s="125"/>
      <c r="M158" s="125"/>
      <c r="N158" s="125"/>
      <c r="O158" s="125"/>
      <c r="P158" s="355"/>
    </row>
    <row r="159" spans="1:16" ht="30" customHeight="1" x14ac:dyDescent="0.2">
      <c r="A159" s="299" t="s">
        <v>2770</v>
      </c>
      <c r="B159" s="200"/>
      <c r="C159" s="354">
        <v>2</v>
      </c>
      <c r="D159" s="358" t="s">
        <v>2771</v>
      </c>
      <c r="E159" s="353"/>
      <c r="F159" s="363">
        <v>1</v>
      </c>
      <c r="G159" s="348"/>
      <c r="H159" s="348"/>
      <c r="I159" s="348"/>
      <c r="J159" s="125"/>
      <c r="K159" s="125"/>
      <c r="L159" s="125"/>
      <c r="M159" s="125"/>
      <c r="N159" s="125"/>
      <c r="O159" s="125"/>
      <c r="P159" s="355"/>
    </row>
    <row r="160" spans="1:16" ht="30" customHeight="1" x14ac:dyDescent="0.2">
      <c r="A160" s="299" t="s">
        <v>2772</v>
      </c>
      <c r="B160" s="200"/>
      <c r="C160" s="354">
        <v>2</v>
      </c>
      <c r="D160" s="358" t="s">
        <v>2773</v>
      </c>
      <c r="E160" s="353"/>
      <c r="F160" s="386">
        <v>100</v>
      </c>
      <c r="G160" s="348"/>
      <c r="H160" s="348"/>
      <c r="I160" s="348"/>
      <c r="J160" s="125"/>
      <c r="K160" s="125"/>
      <c r="L160" s="125"/>
      <c r="M160" s="125"/>
      <c r="N160" s="125"/>
      <c r="O160" s="125"/>
      <c r="P160" s="355"/>
    </row>
    <row r="161" spans="1:16" ht="30" customHeight="1" x14ac:dyDescent="0.2">
      <c r="A161" s="299" t="s">
        <v>2774</v>
      </c>
      <c r="B161" s="200"/>
      <c r="C161" s="354">
        <v>2</v>
      </c>
      <c r="D161" s="358" t="s">
        <v>2775</v>
      </c>
      <c r="E161" s="353"/>
      <c r="F161" s="386">
        <v>100</v>
      </c>
      <c r="G161" s="348"/>
      <c r="H161" s="348"/>
      <c r="I161" s="348"/>
      <c r="J161" s="125"/>
      <c r="K161" s="125"/>
      <c r="L161" s="125"/>
      <c r="M161" s="125"/>
      <c r="N161" s="125"/>
      <c r="O161" s="125"/>
      <c r="P161" s="355"/>
    </row>
    <row r="162" spans="1:16" ht="39.75" customHeight="1" x14ac:dyDescent="0.2">
      <c r="A162" s="198" t="s">
        <v>3181</v>
      </c>
      <c r="B162" s="41"/>
      <c r="C162" s="41">
        <v>1</v>
      </c>
      <c r="D162" s="312" t="s">
        <v>2750</v>
      </c>
      <c r="E162" s="353"/>
      <c r="F162" s="370" t="s">
        <v>2778</v>
      </c>
      <c r="G162" s="372" t="s">
        <v>2779</v>
      </c>
      <c r="H162" s="370" t="s">
        <v>2780</v>
      </c>
      <c r="I162" s="125"/>
      <c r="J162" s="125"/>
      <c r="K162" s="125"/>
      <c r="L162" s="125"/>
      <c r="M162" s="125"/>
      <c r="N162" s="125"/>
      <c r="O162" s="125"/>
      <c r="P162" s="355"/>
    </row>
    <row r="163" spans="1:16" ht="15" customHeight="1" x14ac:dyDescent="0.2">
      <c r="A163" s="299" t="s">
        <v>2781</v>
      </c>
      <c r="B163" s="200"/>
      <c r="C163" s="354">
        <v>2</v>
      </c>
      <c r="D163" s="358" t="s">
        <v>2782</v>
      </c>
      <c r="E163" s="353"/>
      <c r="F163" s="363">
        <v>1</v>
      </c>
      <c r="G163" s="363">
        <v>1</v>
      </c>
      <c r="H163" s="363">
        <v>1</v>
      </c>
      <c r="I163" s="125"/>
      <c r="J163" s="125"/>
      <c r="K163" s="125"/>
      <c r="L163" s="125"/>
      <c r="M163" s="125"/>
      <c r="N163" s="125"/>
      <c r="O163" s="125"/>
      <c r="P163" s="355"/>
    </row>
    <row r="164" spans="1:16" ht="15" customHeight="1" x14ac:dyDescent="0.2">
      <c r="A164" s="354"/>
      <c r="B164" s="354"/>
      <c r="C164" s="354"/>
      <c r="D164" s="354"/>
      <c r="E164" s="353"/>
      <c r="F164" s="353"/>
      <c r="G164" s="354"/>
      <c r="H164" s="355"/>
      <c r="I164" s="356"/>
      <c r="J164" s="356"/>
      <c r="K164" s="355"/>
      <c r="L164" s="355"/>
      <c r="M164" s="355"/>
      <c r="N164" s="355"/>
      <c r="O164" s="355"/>
      <c r="P164" s="355"/>
    </row>
    <row r="165" spans="1:16" ht="37.5" customHeight="1" x14ac:dyDescent="0.2">
      <c r="A165" s="198" t="s">
        <v>3182</v>
      </c>
      <c r="B165" s="41"/>
      <c r="C165" s="41">
        <v>1</v>
      </c>
      <c r="D165" s="376" t="s">
        <v>2783</v>
      </c>
      <c r="E165" s="353"/>
      <c r="F165" s="366" t="s">
        <v>2784</v>
      </c>
      <c r="G165" s="366" t="s">
        <v>2785</v>
      </c>
      <c r="H165" s="366" t="s">
        <v>2786</v>
      </c>
      <c r="I165" s="366" t="s">
        <v>2787</v>
      </c>
      <c r="J165" s="125"/>
      <c r="K165" s="125"/>
      <c r="L165" s="125"/>
      <c r="M165" s="125"/>
      <c r="N165" s="125"/>
      <c r="O165" s="125"/>
      <c r="P165" s="355"/>
    </row>
    <row r="166" spans="1:16" ht="15" customHeight="1" x14ac:dyDescent="0.2">
      <c r="A166" s="299" t="s">
        <v>2788</v>
      </c>
      <c r="B166" s="200"/>
      <c r="C166" s="354">
        <v>2</v>
      </c>
      <c r="D166" s="358" t="s">
        <v>2789</v>
      </c>
      <c r="E166" s="353"/>
      <c r="F166" s="359">
        <v>10</v>
      </c>
      <c r="G166" s="359">
        <v>10</v>
      </c>
      <c r="H166" s="359">
        <v>10</v>
      </c>
      <c r="I166" s="359">
        <v>10</v>
      </c>
      <c r="J166" s="125"/>
      <c r="K166" s="125"/>
      <c r="L166" s="125"/>
      <c r="M166" s="125"/>
      <c r="N166" s="125"/>
      <c r="O166" s="125"/>
      <c r="P166" s="355"/>
    </row>
    <row r="167" spans="1:16" ht="15" customHeight="1" x14ac:dyDescent="0.2">
      <c r="A167" s="299" t="s">
        <v>2790</v>
      </c>
      <c r="B167" s="200"/>
      <c r="C167" s="354">
        <v>2</v>
      </c>
      <c r="D167" s="358" t="s">
        <v>2791</v>
      </c>
      <c r="E167" s="353"/>
      <c r="F167" s="359">
        <v>10</v>
      </c>
      <c r="G167" s="359">
        <v>10</v>
      </c>
      <c r="H167" s="359">
        <v>10</v>
      </c>
      <c r="I167" s="359">
        <v>10</v>
      </c>
      <c r="J167" s="125"/>
      <c r="K167" s="125"/>
      <c r="L167" s="125"/>
      <c r="M167" s="125"/>
      <c r="N167" s="125"/>
      <c r="O167" s="125"/>
      <c r="P167" s="355"/>
    </row>
    <row r="168" spans="1:16" ht="15" customHeight="1" x14ac:dyDescent="0.2">
      <c r="A168" s="198" t="s">
        <v>3183</v>
      </c>
      <c r="B168" s="41"/>
      <c r="C168" s="41">
        <v>1</v>
      </c>
      <c r="D168" s="41" t="s">
        <v>2783</v>
      </c>
      <c r="E168" s="41"/>
      <c r="F168" s="423" t="s">
        <v>56</v>
      </c>
      <c r="G168" s="41"/>
      <c r="I168" s="41"/>
      <c r="J168" s="41"/>
      <c r="P168" s="355"/>
    </row>
    <row r="169" spans="1:16" ht="30" customHeight="1" x14ac:dyDescent="0.2">
      <c r="A169" s="299" t="s">
        <v>2792</v>
      </c>
      <c r="B169" s="200"/>
      <c r="C169" s="354">
        <v>2</v>
      </c>
      <c r="D169" s="358" t="s">
        <v>2793</v>
      </c>
      <c r="E169" s="353"/>
      <c r="F169" s="359">
        <v>10</v>
      </c>
      <c r="G169" s="125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30" customHeight="1" x14ac:dyDescent="0.2">
      <c r="A170" s="299" t="s">
        <v>3312</v>
      </c>
      <c r="B170" s="200"/>
      <c r="C170" s="354">
        <v>2</v>
      </c>
      <c r="D170" s="358" t="s">
        <v>3314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30" customHeight="1" x14ac:dyDescent="0.2">
      <c r="A171" s="299" t="s">
        <v>3313</v>
      </c>
      <c r="B171" s="200"/>
      <c r="C171" s="354">
        <v>2</v>
      </c>
      <c r="D171" s="358" t="s">
        <v>3315</v>
      </c>
      <c r="E171" s="353"/>
      <c r="F171" s="359">
        <v>10</v>
      </c>
      <c r="G171" s="125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21" customHeight="1" x14ac:dyDescent="0.2">
      <c r="A172" s="198" t="s">
        <v>3184</v>
      </c>
      <c r="B172" s="41"/>
      <c r="C172" s="41">
        <v>1</v>
      </c>
      <c r="D172" s="376" t="s">
        <v>2801</v>
      </c>
      <c r="E172" s="353"/>
      <c r="F172" s="423" t="s">
        <v>56</v>
      </c>
      <c r="G172" s="354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5" customHeight="1" x14ac:dyDescent="0.2">
      <c r="A173" s="299" t="s">
        <v>2802</v>
      </c>
      <c r="B173" s="200"/>
      <c r="C173" s="354">
        <v>2</v>
      </c>
      <c r="D173" s="300" t="s">
        <v>2803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29.25" customHeight="1" x14ac:dyDescent="0.2">
      <c r="A174" s="299" t="s">
        <v>2804</v>
      </c>
      <c r="B174" s="200"/>
      <c r="C174" s="354">
        <v>2</v>
      </c>
      <c r="D174" s="358" t="s">
        <v>2805</v>
      </c>
      <c r="E174" s="353"/>
      <c r="F174" s="363">
        <v>1</v>
      </c>
      <c r="G174" s="125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29.25" customHeight="1" x14ac:dyDescent="0.2">
      <c r="A175" s="299" t="s">
        <v>2806</v>
      </c>
      <c r="B175" s="200"/>
      <c r="C175" s="354">
        <v>2</v>
      </c>
      <c r="D175" s="358" t="s">
        <v>3316</v>
      </c>
      <c r="E175" s="353"/>
      <c r="F175" s="359">
        <v>10</v>
      </c>
      <c r="G175" s="125"/>
      <c r="H175" s="125"/>
      <c r="I175" s="125"/>
      <c r="J175" s="125"/>
      <c r="K175" s="125"/>
      <c r="L175" s="125"/>
      <c r="M175" s="125"/>
      <c r="N175" s="125"/>
      <c r="O175" s="125"/>
      <c r="P175" s="355"/>
    </row>
    <row r="176" spans="1:16" ht="29.25" customHeight="1" x14ac:dyDescent="0.2">
      <c r="A176" s="299" t="s">
        <v>2808</v>
      </c>
      <c r="B176" s="200"/>
      <c r="C176" s="354">
        <v>2</v>
      </c>
      <c r="D176" s="358" t="s">
        <v>2809</v>
      </c>
      <c r="E176" s="353"/>
      <c r="F176" s="359">
        <v>10</v>
      </c>
      <c r="G176" s="125"/>
      <c r="H176" s="125"/>
      <c r="I176" s="125"/>
      <c r="J176" s="125"/>
      <c r="K176" s="125"/>
      <c r="L176" s="125"/>
      <c r="M176" s="125"/>
      <c r="N176" s="125"/>
      <c r="O176" s="125"/>
      <c r="P176" s="355"/>
    </row>
    <row r="177" spans="1:16" ht="14.85" customHeight="1" x14ac:dyDescent="0.2">
      <c r="A177" s="354"/>
      <c r="B177" s="354"/>
      <c r="C177" s="354"/>
      <c r="D177" s="354"/>
      <c r="E177" s="353"/>
      <c r="F177" s="353"/>
      <c r="G177" s="354"/>
      <c r="H177" s="355"/>
      <c r="I177" s="356"/>
      <c r="J177" s="356"/>
      <c r="K177" s="355"/>
      <c r="L177" s="355"/>
      <c r="M177" s="355"/>
      <c r="N177" s="355"/>
      <c r="O177" s="355"/>
      <c r="P177" s="355"/>
    </row>
  </sheetData>
  <sheetProtection password="F0A6" sheet="1" objects="1" scenarios="1"/>
  <mergeCells count="6">
    <mergeCell ref="K9:L12"/>
    <mergeCell ref="A10:C10"/>
    <mergeCell ref="A11:C11"/>
    <mergeCell ref="A18:D18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 xr:uid="{00000000-0002-0000-0800-000000000000}">
          <x14:formula1>
            <xm:f>Valinnat!$A$3:$A$4</xm:f>
          </x14:formula1>
          <xm:sqref>F58 F63:F64 F139:F140 F89:I89 F74:K74 F95:F96 F98:G98 F153:I153 F102 F109 F100:H100 F91:O91 F81:F82 F135:F137 F142:F143 F93:G93 F157:F159 F155 F163:H163 F173:F174 F76:F79 F132</xm:sqref>
        </x14:dataValidation>
        <x14:dataValidation type="list" allowBlank="1" showInputMessage="1" showErrorMessage="1" prompt="1 Monitorointijärjestelmä_x000a_2 Manuaalinen seuranta_x000a_3 Ei seurata" xr:uid="{00000000-0002-0000-0800-000001000000}">
          <x14:formula1>
            <xm:f>Valinnat!$A$43:$A$45</xm:f>
          </x14:formula1>
          <xm:sqref>F105:F106</xm:sqref>
        </x14:dataValidation>
        <x14:dataValidation type="list" allowBlank="1" showInputMessage="1" showErrorMessage="1" prompt="1 Automaattinen_x000a_2 Manuaalinen_x000a_3 Ei monitoroida" xr:uid="{00000000-0002-0000-0800-000002000000}">
          <x14:formula1>
            <xm:f>Valinnat!$A$38:$A$40</xm:f>
          </x14:formula1>
          <xm:sqref>F145:F147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800-000003000000}">
          <x14:formula1>
            <xm:f>Valinnat!$A$48:$A$52</xm:f>
          </x14:formula1>
          <xm:sqref>F138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19</vt:i4>
      </vt:variant>
      <vt:variant>
        <vt:lpstr>Nimetyt alueet</vt:lpstr>
      </vt:variant>
      <vt:variant>
        <vt:i4>39</vt:i4>
      </vt:variant>
    </vt:vector>
  </HeadingPairs>
  <TitlesOfParts>
    <vt:vector size="58" baseType="lpstr">
      <vt:lpstr>Ohje</vt:lpstr>
      <vt:lpstr>Manual_r</vt:lpstr>
      <vt:lpstr>Manual_e</vt:lpstr>
      <vt:lpstr>Yleistiedot</vt:lpstr>
      <vt:lpstr>RA01</vt:lpstr>
      <vt:lpstr>RA02</vt:lpstr>
      <vt:lpstr>RA03</vt:lpstr>
      <vt:lpstr>RA04</vt:lpstr>
      <vt:lpstr>RA05</vt:lpstr>
      <vt:lpstr>RA06</vt:lpstr>
      <vt:lpstr>RA07</vt:lpstr>
      <vt:lpstr>RA08</vt:lpstr>
      <vt:lpstr>Valinnat</vt:lpstr>
      <vt:lpstr>TableView</vt:lpstr>
      <vt:lpstr>Tietuemuoto1</vt:lpstr>
      <vt:lpstr>Tietuemuoto6</vt:lpstr>
      <vt:lpstr>Tarkistukset</vt:lpstr>
      <vt:lpstr>InputErrors</vt:lpstr>
      <vt:lpstr>Taulukkotunnukset</vt:lpstr>
      <vt:lpstr>CheckCriteria</vt:lpstr>
      <vt:lpstr>CheckItem</vt:lpstr>
      <vt:lpstr>EiRaportoitavaa</vt:lpstr>
      <vt:lpstr>Header</vt:lpstr>
      <vt:lpstr>Kielet</vt:lpstr>
      <vt:lpstr>Kaannokset!Poimi</vt:lpstr>
      <vt:lpstr>Raportoija</vt:lpstr>
      <vt:lpstr>RaportoijanNimi</vt:lpstr>
      <vt:lpstr>RaportoijanPuhelin</vt:lpstr>
      <vt:lpstr>RaportoijanSPostiOsoite</vt:lpstr>
      <vt:lpstr>Raportointijaksonpituus</vt:lpstr>
      <vt:lpstr>Raportointipvm</vt:lpstr>
      <vt:lpstr>Raportointivaluutta</vt:lpstr>
      <vt:lpstr>RPISTatus</vt:lpstr>
      <vt:lpstr>sp_Filename</vt:lpstr>
      <vt:lpstr>sp_Language</vt:lpstr>
      <vt:lpstr>sp_Version</vt:lpstr>
      <vt:lpstr>Systeemitunnus</vt:lpstr>
      <vt:lpstr>TableTitleRow</vt:lpstr>
      <vt:lpstr>Tapahtumakoodi</vt:lpstr>
      <vt:lpstr>Tiedonajankohta</vt:lpstr>
      <vt:lpstr>TiedonajankohtaOld</vt:lpstr>
      <vt:lpstr>Tiedonantajataso</vt:lpstr>
      <vt:lpstr>Tiedonvastaanottaja</vt:lpstr>
      <vt:lpstr>Toimitusosoite</vt:lpstr>
      <vt:lpstr>Manual_e!Tulostusalue</vt:lpstr>
      <vt:lpstr>Manual_r!Tulostusalue</vt:lpstr>
      <vt:lpstr>Ohje!Tulostusalue</vt:lpstr>
      <vt:lpstr>'RA01'!Tulostusalue</vt:lpstr>
      <vt:lpstr>'RA02'!Tulostusalue</vt:lpstr>
      <vt:lpstr>'RA03'!Tulostusalue</vt:lpstr>
      <vt:lpstr>'RA04'!Tulostusalue</vt:lpstr>
      <vt:lpstr>'RA05'!Tulostusalue</vt:lpstr>
      <vt:lpstr>'RA06'!Tulostusalue</vt:lpstr>
      <vt:lpstr>'RA07'!Tulostusalue</vt:lpstr>
      <vt:lpstr>'RA08'!Tulostusalue</vt:lpstr>
      <vt:lpstr>Yleistiedot!Tulostusalue</vt:lpstr>
      <vt:lpstr>YksilointitunnuksenTyyppi</vt:lpstr>
      <vt:lpstr>Yksilointitunnus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RA-tiedonkeruu</dc:title>
  <dc:subject>Riskiarviokysely</dc:subject>
  <dc:creator/>
  <dc:description>Finanssivalvonta / versio 1.0.4 (27.9.2022)</dc:description>
  <cp:lastModifiedBy/>
  <cp:lastPrinted>2010-07-12T12:22:20Z</cp:lastPrinted>
  <dcterms:created xsi:type="dcterms:W3CDTF">1999-06-17T08:31:06Z</dcterms:created>
  <dcterms:modified xsi:type="dcterms:W3CDTF">2025-09-12T07:17:58Z</dcterms:modified>
</cp:coreProperties>
</file>